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Turnos" sheetId="2" state="visible" r:id="rId2"/>
    <sheet xmlns:r="http://schemas.openxmlformats.org/officeDocument/2006/relationships" name="Semana 1" sheetId="3" state="visible" r:id="rId3"/>
    <sheet xmlns:r="http://schemas.openxmlformats.org/officeDocument/2006/relationships" name="Semana 2" sheetId="4" state="visible" r:id="rId4"/>
    <sheet xmlns:r="http://schemas.openxmlformats.org/officeDocument/2006/relationships" name="Límites" sheetId="5" state="visible" r:id="rId5"/>
    <sheet xmlns:r="http://schemas.openxmlformats.org/officeDocument/2006/relationships" name="Semana 3" sheetId="6" state="visible" r:id="rId6"/>
    <sheet xmlns:r="http://schemas.openxmlformats.org/officeDocument/2006/relationships" name="Semana 4" sheetId="7" state="visible" r:id="rId7"/>
    <sheet xmlns:r="http://schemas.openxmlformats.org/officeDocument/2006/relationships" name="Resum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000F5C50"/>
      <sz val="20"/>
    </font>
    <font>
      <name val="Calibri"/>
      <color rgb="0052665E"/>
      <sz val="12"/>
    </font>
    <font>
      <name val="Calibri"/>
      <color rgb="00182B27"/>
      <sz val="11"/>
    </font>
    <font>
      <name val="Calibri"/>
      <b val="1"/>
      <color rgb="000F5C50"/>
      <sz val="13"/>
    </font>
    <font>
      <name val="Calibri"/>
      <color rgb="00865822"/>
      <sz val="11"/>
    </font>
    <font>
      <name val="Calibri"/>
      <color rgb="0052665E"/>
      <sz val="9"/>
    </font>
    <font>
      <b val="1"/>
      <color rgb="000F5C50"/>
      <sz val="16"/>
    </font>
    <font>
      <color rgb="0052665E"/>
      <sz val="10"/>
    </font>
    <font>
      <name val="Calibri"/>
      <b val="1"/>
      <color rgb="00FFFFFF"/>
      <sz val="10"/>
    </font>
    <font>
      <color rgb="0052665E"/>
      <sz val="9"/>
    </font>
    <font>
      <b val="1"/>
      <color rgb="00182B27"/>
    </font>
  </fonts>
  <fills count="6">
    <fill>
      <patternFill/>
    </fill>
    <fill>
      <patternFill patternType="gray125"/>
    </fill>
    <fill>
      <patternFill patternType="solid">
        <fgColor rgb="00FBF3E3"/>
      </patternFill>
    </fill>
    <fill>
      <patternFill patternType="solid">
        <fgColor rgb="000F5C50"/>
      </patternFill>
    </fill>
    <fill>
      <patternFill patternType="solid">
        <fgColor rgb="00FFFFFF"/>
      </patternFill>
    </fill>
    <fill>
      <patternFill patternType="solid">
        <fgColor rgb="00F2F5EF"/>
      </patternFill>
    </fill>
  </fills>
  <borders count="2">
    <border>
      <left/>
      <right/>
      <top/>
      <bottom/>
      <diagonal/>
    </border>
    <border>
      <left style="thin">
        <color rgb="00D5DDD3"/>
      </left>
      <right style="thin">
        <color rgb="00D5DDD3"/>
      </right>
      <top style="thin">
        <color rgb="00D5DDD3"/>
      </top>
      <bottom style="thin">
        <color rgb="00D5DDD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3" borderId="0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0" fontId="0" fillId="5" borderId="1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165" fontId="0" fillId="4" borderId="1" pivotButton="0" quotePrefix="0" xfId="0"/>
    <xf numFmtId="0" fontId="10" fillId="0" borderId="0" pivotButton="0" quotePrefix="0" xfId="0"/>
    <xf numFmtId="0" fontId="0" fillId="4" borderId="1" applyAlignment="1" pivotButton="0" quotePrefix="0" xfId="0">
      <alignment horizontal="center"/>
    </xf>
    <xf numFmtId="2" fontId="0" fillId="5" borderId="1" applyAlignment="1" pivotButton="0" quotePrefix="0" xfId="0">
      <alignment horizontal="center" wrapText="1"/>
    </xf>
    <xf numFmtId="0" fontId="0" fillId="5" borderId="1" applyAlignment="1" pivotButton="0" quotePrefix="0" xfId="0">
      <alignment horizontal="center" wrapText="1"/>
    </xf>
    <xf numFmtId="0" fontId="0" fillId="5" borderId="1" applyAlignment="1" pivotButton="0" quotePrefix="0" xfId="0">
      <alignment horizontal="left" wrapText="1"/>
    </xf>
    <xf numFmtId="2" fontId="10" fillId="0" borderId="0" pivotButton="0" quotePrefix="0" xfId="0"/>
    <xf numFmtId="0" fontId="9" fillId="3" borderId="0" pivotButton="0" quotePrefix="0" xfId="0"/>
    <xf numFmtId="0" fontId="9" fillId="3" borderId="0" applyAlignment="1" pivotButton="0" quotePrefix="0" xfId="0">
      <alignment horizontal="center" wrapText="1"/>
    </xf>
    <xf numFmtId="0" fontId="0" fillId="0" borderId="1" pivotButton="0" quotePrefix="0" xfId="0"/>
    <xf numFmtId="2" fontId="0" fillId="0" borderId="1" pivotButton="0" quotePrefix="0" xfId="0"/>
    <xf numFmtId="2" fontId="0" fillId="5" borderId="1" pivotButton="0" quotePrefix="0" xfId="0"/>
  </cellXfs>
  <cellStyles count="1">
    <cellStyle name="Normal" xfId="0" builtinId="0" hidden="0"/>
  </cellStyles>
  <dxfs count="2">
    <dxf>
      <font>
        <b val="1"/>
        <color rgb="00865822"/>
      </font>
      <fill>
        <patternFill patternType="solid">
          <fgColor rgb="00FBE3B6"/>
          <bgColor rgb="00FBE3B6"/>
        </patternFill>
      </fill>
    </dxf>
    <dxf>
      <font>
        <b val="1"/>
        <color rgb="009C2A1F"/>
      </font>
      <fill>
        <patternFill patternType="solid">
          <fgColor rgb="00F8D0CC"/>
          <b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Plantilla de horarios y turnos · ChecaDía</t>
        </is>
      </c>
    </row>
    <row r="3" ht="30" customHeight="1">
      <c r="B3" s="2" t="inlineStr">
        <is>
          <t>Arma el horario semanal de tu equipo y comprueba al momento las horas, los descansos y los límites de la ley. Versión de octubre de 2026.</t>
        </is>
      </c>
    </row>
    <row r="4">
      <c r="B4" s="3" t="inlineStr"/>
    </row>
    <row r="5">
      <c r="B5" s="4" t="inlineStr">
        <is>
          <t>Cómo usarla</t>
        </is>
      </c>
    </row>
    <row r="6" ht="45" customHeight="1">
      <c r="B6" s="3" t="inlineStr">
        <is>
          <t>1. En la hoja «Turnos» define tus turnos: clave, nombre, hora de entrada y de salida, minutos de descanso y tipo de jornada (diurna, mixta o nocturna). Los turnos que cruzan la medianoche se calculan bien. Los de ejemplo se pueden cambiar.</t>
        </is>
      </c>
    </row>
    <row r="7" ht="30" customHeight="1">
      <c r="B7" s="3" t="inlineStr">
        <is>
          <t>2. En cada hoja «Semana 1» a «Semana 4» escribe la fecha del lunes, el año y el nombre de cada persona. Elige su turno de cada día en la lista desplegable (D = descanso, V = vacaciones, F = falta).</t>
        </is>
      </c>
    </row>
    <row r="8" ht="45" customHeight="1">
      <c r="B8" s="3" t="inlineStr">
        <is>
          <t>3. La hoja calcula las horas de cada día, el total de la semana, el límite de ese año y el exceso (tiempo extra). Marca en rojo si una persona no tiene descanso semanal o si algún día supera el máximo de su tipo de jornada.</t>
        </is>
      </c>
    </row>
    <row r="9">
      <c r="B9" s="3" t="inlineStr">
        <is>
          <t>4. La hoja «Resumen» suma las 4 semanas por persona.</t>
        </is>
      </c>
    </row>
    <row r="10">
      <c r="B10" s="3" t="inlineStr"/>
    </row>
    <row r="11">
      <c r="B11" s="4" t="inlineStr">
        <is>
          <t>Límites que usa la hoja (Ley Federal del Trabajo, reforma DOF 01-05-2026)</t>
        </is>
      </c>
    </row>
    <row r="12" ht="30" customHeight="1">
      <c r="B12" s="3" t="inlineStr">
        <is>
          <t>• Jornada ordinaria semanal máxima: 48 h en 2026, 46 h en 2027, 44 h en 2028, 42 h en 2029, 40 h en 2030 (art. 59 y transitorios).</t>
        </is>
      </c>
    </row>
    <row r="13" ht="45" customHeight="1">
      <c r="B13" s="3" t="inlineStr">
        <is>
          <t>• Jornada diaria máxima: 8 h diurna, 7 h nocturna, 7.5 h mixta (art. 61). Nocturna: de las 20:00 a las 6:00 (art. 60). El tiempo extra no puede pasar de 4 h al día y la suma de jornada ordinaria y extra no puede pasar de 12 h al día (arts. 66 y 68).</t>
        </is>
      </c>
    </row>
    <row r="14" ht="45" customHeight="1">
      <c r="B14" s="3" t="inlineStr">
        <is>
          <t>• Descanso: al menos 1 día por cada 6 de trabajo, con goce de salario íntegro (art. 69), y media hora de descanso en la jornada continua (art. 63). Si la persona no puede salir del centro de trabajo en su descanso, ese tiempo cuenta como trabajo (art. 64): pon 0 minutos de descanso.</t>
        </is>
      </c>
    </row>
    <row r="15" ht="30" customHeight="1">
      <c r="B15" s="3" t="inlineStr">
        <is>
          <t>• Los horarios se acuerdan entre patrón y persona trabajadora (art. 58). Cambiar un turno sin acuerdo puede traer problemas: deja constancia por escrito.</t>
        </is>
      </c>
    </row>
    <row r="16">
      <c r="B16" s="3" t="inlineStr"/>
    </row>
    <row r="17">
      <c r="B17" s="4" t="inlineStr">
        <is>
          <t>Un límite honesto</t>
        </is>
      </c>
    </row>
    <row r="18" ht="45" customHeight="1">
      <c r="B18" s="5" t="inlineStr">
        <is>
          <t>Esta hoja planea lo que debería pasar, no registra lo que pasó. Para el registro de jornada real (hora de entrada y de salida de cada persona) usa un sistema de checado: ChecaDía es gratis hasta 3 plazas. https://checadia.com/registro</t>
        </is>
      </c>
    </row>
    <row r="19">
      <c r="B19" s="3" t="inlineStr"/>
    </row>
    <row r="20" ht="45" customHeight="1">
      <c r="B20" s="6" t="inlineStr">
        <is>
          <t>Plantilla de ayuda práctica, no es asesoría legal. Fuente: DOF 01-05-2026 (https://dof.gob.mx/nota_detalle_popup.php?codigo=5786537). Plantilla de ChecaDía · https://checadia.com/recursos/plantilla-horarios-turnos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6" customWidth="1" min="2" max="2"/>
    <col width="10" customWidth="1" min="3" max="3"/>
    <col width="10" customWidth="1" min="4" max="4"/>
    <col width="13" customWidth="1" min="5" max="5"/>
    <col width="16" customWidth="1" min="6" max="6"/>
    <col width="14" customWidth="1" min="7" max="7"/>
    <col width="14" customWidth="1" min="8" max="8"/>
  </cols>
  <sheetData>
    <row r="1">
      <c r="A1" s="7" t="inlineStr">
        <is>
          <t>Catálogo de turnos</t>
        </is>
      </c>
    </row>
    <row r="2">
      <c r="A2" s="8" t="inlineStr">
        <is>
          <t>Edita las filas 5 a 20. Deja D, V y F como están (descanso, vacaciones y falta: 0 horas).</t>
        </is>
      </c>
    </row>
    <row r="4" ht="30" customHeight="1">
      <c r="A4" s="9" t="inlineStr">
        <is>
          <t>Clave</t>
        </is>
      </c>
      <c r="B4" s="9" t="inlineStr">
        <is>
          <t>Nombre del turno</t>
        </is>
      </c>
      <c r="C4" s="9" t="inlineStr">
        <is>
          <t>Entrada</t>
        </is>
      </c>
      <c r="D4" s="9" t="inlineStr">
        <is>
          <t>Salida</t>
        </is>
      </c>
      <c r="E4" s="9" t="inlineStr">
        <is>
          <t>Descanso (min)</t>
        </is>
      </c>
      <c r="F4" s="9" t="inlineStr">
        <is>
          <t>Tipo de jornada</t>
        </is>
      </c>
      <c r="G4" s="9" t="inlineStr">
        <is>
          <t>Horas del turno</t>
        </is>
      </c>
      <c r="H4" s="9" t="inlineStr">
        <is>
          <t>Máx. diario (h)</t>
        </is>
      </c>
    </row>
    <row r="5">
      <c r="A5" s="10" t="inlineStr">
        <is>
          <t>M</t>
        </is>
      </c>
      <c r="B5" s="10" t="inlineStr">
        <is>
          <t>Matutino</t>
        </is>
      </c>
      <c r="C5" s="11" t="n">
        <v>0.2916666666666667</v>
      </c>
      <c r="D5" s="11" t="n">
        <v>0.625</v>
      </c>
      <c r="E5" s="10" t="n">
        <v>30</v>
      </c>
      <c r="F5" s="10" t="inlineStr">
        <is>
          <t>Diurna</t>
        </is>
      </c>
      <c r="G5" s="12">
        <f>IF(A5="","",IF(OR(C5="",D5=""),0,ROUND((MOD(D5-C5,1)*24)-E5/60,2)))</f>
        <v/>
      </c>
      <c r="H5" s="12">
        <f>IF(A5="","",IF(F5="Nocturna",7,IF(F5="Mixta",7.5,IF(F5="Diurna",8,0))))</f>
        <v/>
      </c>
    </row>
    <row r="6">
      <c r="A6" s="10" t="inlineStr">
        <is>
          <t>V1</t>
        </is>
      </c>
      <c r="B6" s="10" t="inlineStr">
        <is>
          <t>Vespertino</t>
        </is>
      </c>
      <c r="C6" s="11" t="n">
        <v>0.5833333333333334</v>
      </c>
      <c r="D6" s="11" t="n">
        <v>0.9166666666666666</v>
      </c>
      <c r="E6" s="10" t="n">
        <v>30</v>
      </c>
      <c r="F6" s="10" t="inlineStr">
        <is>
          <t>Mixta</t>
        </is>
      </c>
      <c r="G6" s="12">
        <f>IF(A6="","",IF(OR(C6="",D6=""),0,ROUND((MOD(D6-C6,1)*24)-E6/60,2)))</f>
        <v/>
      </c>
      <c r="H6" s="12">
        <f>IF(A6="","",IF(F6="Nocturna",7,IF(F6="Mixta",7.5,IF(F6="Diurna",8,0))))</f>
        <v/>
      </c>
    </row>
    <row r="7">
      <c r="A7" s="10" t="inlineStr">
        <is>
          <t>N</t>
        </is>
      </c>
      <c r="B7" s="10" t="inlineStr">
        <is>
          <t>Nocturno</t>
        </is>
      </c>
      <c r="C7" s="11" t="n">
        <v>0.9166666666666666</v>
      </c>
      <c r="D7" s="11" t="n">
        <v>0.2083333333333333</v>
      </c>
      <c r="E7" s="10" t="n">
        <v>30</v>
      </c>
      <c r="F7" s="10" t="inlineStr">
        <is>
          <t>Nocturna</t>
        </is>
      </c>
      <c r="G7" s="12">
        <f>IF(A7="","",IF(OR(C7="",D7=""),0,ROUND((MOD(D7-C7,1)*24)-E7/60,2)))</f>
        <v/>
      </c>
      <c r="H7" s="12">
        <f>IF(A7="","",IF(F7="Nocturna",7,IF(F7="Mixta",7.5,IF(F7="Diurna",8,0))))</f>
        <v/>
      </c>
    </row>
    <row r="8">
      <c r="A8" s="10" t="inlineStr">
        <is>
          <t>C</t>
        </is>
      </c>
      <c r="B8" s="10" t="inlineStr">
        <is>
          <t>Cierre corto</t>
        </is>
      </c>
      <c r="C8" s="11" t="n">
        <v>0.6666666666666666</v>
      </c>
      <c r="D8" s="11" t="n">
        <v>0.875</v>
      </c>
      <c r="E8" s="10" t="n">
        <v>0</v>
      </c>
      <c r="F8" s="10" t="inlineStr">
        <is>
          <t>Diurna</t>
        </is>
      </c>
      <c r="G8" s="12">
        <f>IF(A8="","",IF(OR(C8="",D8=""),0,ROUND((MOD(D8-C8,1)*24)-E8/60,2)))</f>
        <v/>
      </c>
      <c r="H8" s="12">
        <f>IF(A8="","",IF(F8="Nocturna",7,IF(F8="Mixta",7.5,IF(F8="Diurna",8,0))))</f>
        <v/>
      </c>
    </row>
    <row r="9">
      <c r="A9" s="10" t="inlineStr">
        <is>
          <t>P</t>
        </is>
      </c>
      <c r="B9" s="10" t="inlineStr">
        <is>
          <t>Partido</t>
        </is>
      </c>
      <c r="C9" s="11" t="n">
        <v>0.375</v>
      </c>
      <c r="D9" s="11" t="n">
        <v>0.75</v>
      </c>
      <c r="E9" s="10" t="n">
        <v>60</v>
      </c>
      <c r="F9" s="10" t="inlineStr">
        <is>
          <t>Diurna</t>
        </is>
      </c>
      <c r="G9" s="12">
        <f>IF(A9="","",IF(OR(C9="",D9=""),0,ROUND((MOD(D9-C9,1)*24)-E9/60,2)))</f>
        <v/>
      </c>
      <c r="H9" s="12">
        <f>IF(A9="","",IF(F9="Nocturna",7,IF(F9="Mixta",7.5,IF(F9="Diurna",8,0))))</f>
        <v/>
      </c>
    </row>
    <row r="10">
      <c r="A10" s="10" t="inlineStr">
        <is>
          <t>D</t>
        </is>
      </c>
      <c r="B10" s="10" t="inlineStr">
        <is>
          <t>Descanso</t>
        </is>
      </c>
      <c r="C10" s="11" t="n"/>
      <c r="D10" s="11" t="n"/>
      <c r="E10" s="10" t="n">
        <v>0</v>
      </c>
      <c r="F10" s="10" t="inlineStr"/>
      <c r="G10" s="12">
        <f>IF(A10="","",IF(OR(C10="",D10=""),0,ROUND((MOD(D10-C10,1)*24)-E10/60,2)))</f>
        <v/>
      </c>
      <c r="H10" s="12">
        <f>IF(A10="","",IF(F10="Nocturna",7,IF(F10="Mixta",7.5,IF(F10="Diurna",8,0))))</f>
        <v/>
      </c>
    </row>
    <row r="11">
      <c r="A11" s="10" t="inlineStr">
        <is>
          <t>V</t>
        </is>
      </c>
      <c r="B11" s="10" t="inlineStr">
        <is>
          <t>Vacaciones</t>
        </is>
      </c>
      <c r="C11" s="11" t="n"/>
      <c r="D11" s="11" t="n"/>
      <c r="E11" s="10" t="n">
        <v>0</v>
      </c>
      <c r="F11" s="10" t="inlineStr"/>
      <c r="G11" s="12">
        <f>IF(A11="","",IF(OR(C11="",D11=""),0,ROUND((MOD(D11-C11,1)*24)-E11/60,2)))</f>
        <v/>
      </c>
      <c r="H11" s="12">
        <f>IF(A11="","",IF(F11="Nocturna",7,IF(F11="Mixta",7.5,IF(F11="Diurna",8,0))))</f>
        <v/>
      </c>
    </row>
    <row r="12">
      <c r="A12" s="10" t="inlineStr">
        <is>
          <t>F</t>
        </is>
      </c>
      <c r="B12" s="10" t="inlineStr">
        <is>
          <t>Falta</t>
        </is>
      </c>
      <c r="C12" s="11" t="n"/>
      <c r="D12" s="11" t="n"/>
      <c r="E12" s="10" t="n">
        <v>0</v>
      </c>
      <c r="F12" s="10" t="inlineStr"/>
      <c r="G12" s="12">
        <f>IF(A12="","",IF(OR(C12="",D12=""),0,ROUND((MOD(D12-C12,1)*24)-E12/60,2)))</f>
        <v/>
      </c>
      <c r="H12" s="12">
        <f>IF(A12="","",IF(F12="Nocturna",7,IF(F12="Mixta",7.5,IF(F12="Diurna",8,0))))</f>
        <v/>
      </c>
    </row>
    <row r="13">
      <c r="A13" s="10" t="n"/>
      <c r="B13" s="10" t="n"/>
      <c r="C13" s="11" t="n"/>
      <c r="D13" s="11" t="n"/>
      <c r="E13" s="10" t="n"/>
      <c r="F13" s="10" t="n"/>
      <c r="G13" s="12">
        <f>IF(A13="","",IF(OR(C13="",D13=""),0,ROUND((MOD(D13-C13,1)*24)-E13/60,2)))</f>
        <v/>
      </c>
      <c r="H13" s="12">
        <f>IF(A13="","",IF(F13="Nocturna",7,IF(F13="Mixta",7.5,IF(F13="Diurna",8,0))))</f>
        <v/>
      </c>
    </row>
    <row r="14">
      <c r="A14" s="10" t="n"/>
      <c r="B14" s="10" t="n"/>
      <c r="C14" s="11" t="n"/>
      <c r="D14" s="11" t="n"/>
      <c r="E14" s="10" t="n"/>
      <c r="F14" s="10" t="n"/>
      <c r="G14" s="12">
        <f>IF(A14="","",IF(OR(C14="",D14=""),0,ROUND((MOD(D14-C14,1)*24)-E14/60,2)))</f>
        <v/>
      </c>
      <c r="H14" s="12">
        <f>IF(A14="","",IF(F14="Nocturna",7,IF(F14="Mixta",7.5,IF(F14="Diurna",8,0))))</f>
        <v/>
      </c>
    </row>
    <row r="15">
      <c r="A15" s="10" t="n"/>
      <c r="B15" s="10" t="n"/>
      <c r="C15" s="11" t="n"/>
      <c r="D15" s="11" t="n"/>
      <c r="E15" s="10" t="n"/>
      <c r="F15" s="10" t="n"/>
      <c r="G15" s="12">
        <f>IF(A15="","",IF(OR(C15="",D15=""),0,ROUND((MOD(D15-C15,1)*24)-E15/60,2)))</f>
        <v/>
      </c>
      <c r="H15" s="12">
        <f>IF(A15="","",IF(F15="Nocturna",7,IF(F15="Mixta",7.5,IF(F15="Diurna",8,0))))</f>
        <v/>
      </c>
    </row>
    <row r="16">
      <c r="A16" s="10" t="n"/>
      <c r="B16" s="10" t="n"/>
      <c r="C16" s="11" t="n"/>
      <c r="D16" s="11" t="n"/>
      <c r="E16" s="10" t="n"/>
      <c r="F16" s="10" t="n"/>
      <c r="G16" s="12">
        <f>IF(A16="","",IF(OR(C16="",D16=""),0,ROUND((MOD(D16-C16,1)*24)-E16/60,2)))</f>
        <v/>
      </c>
      <c r="H16" s="12">
        <f>IF(A16="","",IF(F16="Nocturna",7,IF(F16="Mixta",7.5,IF(F16="Diurna",8,0))))</f>
        <v/>
      </c>
    </row>
    <row r="17">
      <c r="A17" s="10" t="n"/>
      <c r="B17" s="10" t="n"/>
      <c r="C17" s="11" t="n"/>
      <c r="D17" s="11" t="n"/>
      <c r="E17" s="10" t="n"/>
      <c r="F17" s="10" t="n"/>
      <c r="G17" s="12">
        <f>IF(A17="","",IF(OR(C17="",D17=""),0,ROUND((MOD(D17-C17,1)*24)-E17/60,2)))</f>
        <v/>
      </c>
      <c r="H17" s="12">
        <f>IF(A17="","",IF(F17="Nocturna",7,IF(F17="Mixta",7.5,IF(F17="Diurna",8,0))))</f>
        <v/>
      </c>
    </row>
    <row r="18">
      <c r="A18" s="10" t="n"/>
      <c r="B18" s="10" t="n"/>
      <c r="C18" s="11" t="n"/>
      <c r="D18" s="11" t="n"/>
      <c r="E18" s="10" t="n"/>
      <c r="F18" s="10" t="n"/>
      <c r="G18" s="12">
        <f>IF(A18="","",IF(OR(C18="",D18=""),0,ROUND((MOD(D18-C18,1)*24)-E18/60,2)))</f>
        <v/>
      </c>
      <c r="H18" s="12">
        <f>IF(A18="","",IF(F18="Nocturna",7,IF(F18="Mixta",7.5,IF(F18="Diurna",8,0))))</f>
        <v/>
      </c>
    </row>
    <row r="19">
      <c r="A19" s="10" t="n"/>
      <c r="B19" s="10" t="n"/>
      <c r="C19" s="11" t="n"/>
      <c r="D19" s="11" t="n"/>
      <c r="E19" s="10" t="n"/>
      <c r="F19" s="10" t="n"/>
      <c r="G19" s="12">
        <f>IF(A19="","",IF(OR(C19="",D19=""),0,ROUND((MOD(D19-C19,1)*24)-E19/60,2)))</f>
        <v/>
      </c>
      <c r="H19" s="12">
        <f>IF(A19="","",IF(F19="Nocturna",7,IF(F19="Mixta",7.5,IF(F19="Diurna",8,0))))</f>
        <v/>
      </c>
    </row>
    <row r="20">
      <c r="A20" s="10" t="n"/>
      <c r="B20" s="10" t="n"/>
      <c r="C20" s="11" t="n"/>
      <c r="D20" s="11" t="n"/>
      <c r="E20" s="10" t="n"/>
      <c r="F20" s="10" t="n"/>
      <c r="G20" s="12">
        <f>IF(A20="","",IF(OR(C20="",D20=""),0,ROUND((MOD(D20-C20,1)*24)-E20/60,2)))</f>
        <v/>
      </c>
      <c r="H20" s="12">
        <f>IF(A20="","",IF(F20="Nocturna",7,IF(F20="Mixta",7.5,IF(F20="Diurna",8,0))))</f>
        <v/>
      </c>
    </row>
    <row r="22" ht="24" customHeight="1">
      <c r="A22" s="13" t="inlineStr">
        <is>
          <t>Tipos de jornada (LFT art. 60 y 61): diurna 6:00 a 20:00, máximo 8 h; nocturna 20:00 a 6:00, máximo 7 h; mixta combina periodos diurno y nocturno, máximo 7.5 h (si abarca 3 horas y media o más del periodo nocturno, la ley la considera nocturna).</t>
        </is>
      </c>
    </row>
    <row r="23"/>
  </sheetData>
  <mergeCells count="1">
    <mergeCell ref="A22:H23"/>
  </mergeCells>
  <dataValidations count="1">
    <dataValidation sqref="F5:F20" showDropDown="0" showInputMessage="0" showErrorMessage="0" allowBlank="1" type="list">
      <formula1>"Diurna,Mixta,Nocturna"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B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0" customWidth="1" min="11" max="11"/>
    <col width="40" customWidth="1" min="12" max="12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</cols>
  <sheetData>
    <row r="1">
      <c r="A1" s="7" t="inlineStr">
        <is>
          <t>Semana 1</t>
        </is>
      </c>
    </row>
    <row r="2">
      <c r="A2" s="14" t="inlineStr">
        <is>
          <t>Lunes de la semana:</t>
        </is>
      </c>
      <c r="C2" s="15" t="n"/>
      <c r="E2" s="14" t="inlineStr">
        <is>
          <t>Año de los límites:</t>
        </is>
      </c>
      <c r="G2" s="10" t="n">
        <v>2027</v>
      </c>
    </row>
    <row r="3">
      <c r="N3" s="16" t="inlineStr">
        <is>
          <t>Horas de cada día (cálculo)</t>
        </is>
      </c>
      <c r="V3" s="16" t="inlineStr">
        <is>
          <t>Máximo diario de cada turno (cálculo)</t>
        </is>
      </c>
    </row>
    <row r="4" ht="30" customHeight="1">
      <c r="A4" s="9" t="inlineStr">
        <is>
          <t>Persona</t>
        </is>
      </c>
      <c r="B4" s="9" t="inlineStr">
        <is>
          <t>Lun</t>
        </is>
      </c>
      <c r="C4" s="9" t="inlineStr">
        <is>
          <t>Mar</t>
        </is>
      </c>
      <c r="D4" s="9" t="inlineStr">
        <is>
          <t>Mié</t>
        </is>
      </c>
      <c r="E4" s="9" t="inlineStr">
        <is>
          <t>Jue</t>
        </is>
      </c>
      <c r="F4" s="9" t="inlineStr">
        <is>
          <t>Vie</t>
        </is>
      </c>
      <c r="G4" s="9" t="inlineStr">
        <is>
          <t>Sáb</t>
        </is>
      </c>
      <c r="H4" s="9" t="inlineStr">
        <is>
          <t>Dom</t>
        </is>
      </c>
      <c r="I4" s="9" t="inlineStr">
        <is>
          <t>Total semana (h)</t>
        </is>
      </c>
      <c r="J4" s="9" t="inlineStr">
        <is>
          <t>Límite del año (h)</t>
        </is>
      </c>
      <c r="K4" s="9" t="inlineStr">
        <is>
          <t>Exceso (h)</t>
        </is>
      </c>
      <c r="L4" s="9" t="inlineStr">
        <is>
          <t>Avisos</t>
        </is>
      </c>
      <c r="N4" s="16" t="inlineStr">
        <is>
          <t>h Lun</t>
        </is>
      </c>
      <c r="O4" s="16" t="inlineStr">
        <is>
          <t>h Mar</t>
        </is>
      </c>
      <c r="P4" s="16" t="inlineStr">
        <is>
          <t>h Mié</t>
        </is>
      </c>
      <c r="Q4" s="16" t="inlineStr">
        <is>
          <t>h Jue</t>
        </is>
      </c>
      <c r="R4" s="16" t="inlineStr">
        <is>
          <t>h Vie</t>
        </is>
      </c>
      <c r="S4" s="16" t="inlineStr">
        <is>
          <t>h Sáb</t>
        </is>
      </c>
      <c r="T4" s="16" t="inlineStr">
        <is>
          <t>h Dom</t>
        </is>
      </c>
      <c r="V4" s="16" t="inlineStr">
        <is>
          <t>máx Lun</t>
        </is>
      </c>
      <c r="W4" s="16" t="inlineStr">
        <is>
          <t>máx Mar</t>
        </is>
      </c>
      <c r="X4" s="16" t="inlineStr">
        <is>
          <t>máx Mié</t>
        </is>
      </c>
      <c r="Y4" s="16" t="inlineStr">
        <is>
          <t>máx Jue</t>
        </is>
      </c>
      <c r="Z4" s="16" t="inlineStr">
        <is>
          <t>máx Vie</t>
        </is>
      </c>
      <c r="AA4" s="16" t="inlineStr">
        <is>
          <t>máx Sáb</t>
        </is>
      </c>
      <c r="AB4" s="16" t="inlineStr">
        <is>
          <t>máx Dom</t>
        </is>
      </c>
    </row>
    <row r="5">
      <c r="A5" s="10" t="inlineStr">
        <is>
          <t>Ana López</t>
        </is>
      </c>
      <c r="B5" s="17" t="inlineStr">
        <is>
          <t>M</t>
        </is>
      </c>
      <c r="C5" s="17" t="inlineStr">
        <is>
          <t>M</t>
        </is>
      </c>
      <c r="D5" s="17" t="inlineStr">
        <is>
          <t>M</t>
        </is>
      </c>
      <c r="E5" s="17" t="inlineStr">
        <is>
          <t>M</t>
        </is>
      </c>
      <c r="F5" s="17" t="inlineStr">
        <is>
          <t>M</t>
        </is>
      </c>
      <c r="G5" s="17" t="inlineStr">
        <is>
          <t>D</t>
        </is>
      </c>
      <c r="H5" s="17" t="inlineStr">
        <is>
          <t>D</t>
        </is>
      </c>
      <c r="I5" s="18">
        <f>SUM(N5:T5)</f>
        <v/>
      </c>
      <c r="J5" s="19">
        <f>IFERROR(VLOOKUP($G$2,Límites!$A$2:$B$6,2,FALSE),"")</f>
        <v/>
      </c>
      <c r="K5" s="18">
        <f>IF(A5="","",MAX(0,I5-J5))</f>
        <v/>
      </c>
      <c r="L5" s="20">
        <f>IF(A5="","",TRIM(IF(COUNTIF(B5:H5,"D")+COUNTIF(B5:H5,"V")+COUNTIF(B5:H5,"F")=0,"Sin descanso (art. 69). ","")&amp;IF(COUNTIF(N5:T5,"&gt;12")&gt;0,"Más de 12 h en un día (art. 68). ","")&amp;IF(SUMPRODUCT(--(N5:T5&gt;V5:AB5))&gt;0,"Un turno supera el máximo diario de su tipo (art. 61). ","")&amp;IF(K5&gt;12,"Exceso mayor a 12 h semanales. ","")&amp;IF(COUNTIF(B5:H5,"N")&gt;0,"","")))</f>
        <v/>
      </c>
      <c r="N5" s="21">
        <f>IF(B5="",0,IFERROR(VLOOKUP(B5,Turnos!$A$5:$H$20,7,FALSE),0))</f>
        <v/>
      </c>
      <c r="O5" s="21">
        <f>IF(C5="",0,IFERROR(VLOOKUP(C5,Turnos!$A$5:$H$20,7,FALSE),0))</f>
        <v/>
      </c>
      <c r="P5" s="21">
        <f>IF(D5="",0,IFERROR(VLOOKUP(D5,Turnos!$A$5:$H$20,7,FALSE),0))</f>
        <v/>
      </c>
      <c r="Q5" s="21">
        <f>IF(E5="",0,IFERROR(VLOOKUP(E5,Turnos!$A$5:$H$20,7,FALSE),0))</f>
        <v/>
      </c>
      <c r="R5" s="21">
        <f>IF(F5="",0,IFERROR(VLOOKUP(F5,Turnos!$A$5:$H$20,7,FALSE),0))</f>
        <v/>
      </c>
      <c r="S5" s="21">
        <f>IF(G5="",0,IFERROR(VLOOKUP(G5,Turnos!$A$5:$H$20,7,FALSE),0))</f>
        <v/>
      </c>
      <c r="T5" s="21">
        <f>IF(H5="",0,IFERROR(VLOOKUP(H5,Turnos!$A$5:$H$20,7,FALSE),0))</f>
        <v/>
      </c>
      <c r="V5" s="16">
        <f>IFERROR(VLOOKUP(B5,Turnos!$A$5:$H$20,8,FALSE),0)</f>
        <v/>
      </c>
      <c r="W5" s="16">
        <f>IFERROR(VLOOKUP(C5,Turnos!$A$5:$H$20,8,FALSE),0)</f>
        <v/>
      </c>
      <c r="X5" s="16">
        <f>IFERROR(VLOOKUP(D5,Turnos!$A$5:$H$20,8,FALSE),0)</f>
        <v/>
      </c>
      <c r="Y5" s="16">
        <f>IFERROR(VLOOKUP(E5,Turnos!$A$5:$H$20,8,FALSE),0)</f>
        <v/>
      </c>
      <c r="Z5" s="16">
        <f>IFERROR(VLOOKUP(F5,Turnos!$A$5:$H$20,8,FALSE),0)</f>
        <v/>
      </c>
      <c r="AA5" s="16">
        <f>IFERROR(VLOOKUP(G5,Turnos!$A$5:$H$20,8,FALSE),0)</f>
        <v/>
      </c>
      <c r="AB5" s="16">
        <f>IFERROR(VLOOKUP(H5,Turnos!$A$5:$H$20,8,FALSE),0)</f>
        <v/>
      </c>
    </row>
    <row r="6">
      <c r="A6" s="10" t="inlineStr">
        <is>
          <t>Luis Pérez</t>
        </is>
      </c>
      <c r="B6" s="17" t="inlineStr">
        <is>
          <t>V1</t>
        </is>
      </c>
      <c r="C6" s="17" t="inlineStr">
        <is>
          <t>V1</t>
        </is>
      </c>
      <c r="D6" s="17" t="inlineStr">
        <is>
          <t>V1</t>
        </is>
      </c>
      <c r="E6" s="17" t="inlineStr">
        <is>
          <t>V1</t>
        </is>
      </c>
      <c r="F6" s="17" t="inlineStr">
        <is>
          <t>V1</t>
        </is>
      </c>
      <c r="G6" s="17" t="inlineStr">
        <is>
          <t>V1</t>
        </is>
      </c>
      <c r="H6" s="17" t="inlineStr">
        <is>
          <t>D</t>
        </is>
      </c>
      <c r="I6" s="18">
        <f>SUM(N6:T6)</f>
        <v/>
      </c>
      <c r="J6" s="19">
        <f>IFERROR(VLOOKUP($G$2,Límites!$A$2:$B$6,2,FALSE),"")</f>
        <v/>
      </c>
      <c r="K6" s="18">
        <f>IF(A6="","",MAX(0,I6-J6))</f>
        <v/>
      </c>
      <c r="L6" s="20">
        <f>IF(A6="","",TRIM(IF(COUNTIF(B6:H6,"D")+COUNTIF(B6:H6,"V")+COUNTIF(B6:H6,"F")=0,"Sin descanso (art. 69). ","")&amp;IF(COUNTIF(N6:T6,"&gt;12")&gt;0,"Más de 12 h en un día (art. 68). ","")&amp;IF(SUMPRODUCT(--(N6:T6&gt;V6:AB6))&gt;0,"Un turno supera el máximo diario de su tipo (art. 61). ","")&amp;IF(K6&gt;12,"Exceso mayor a 12 h semanales. ","")&amp;IF(COUNTIF(B6:H6,"N")&gt;0,"","")))</f>
        <v/>
      </c>
      <c r="N6" s="21">
        <f>IF(B6="",0,IFERROR(VLOOKUP(B6,Turnos!$A$5:$H$20,7,FALSE),0))</f>
        <v/>
      </c>
      <c r="O6" s="21">
        <f>IF(C6="",0,IFERROR(VLOOKUP(C6,Turnos!$A$5:$H$20,7,FALSE),0))</f>
        <v/>
      </c>
      <c r="P6" s="21">
        <f>IF(D6="",0,IFERROR(VLOOKUP(D6,Turnos!$A$5:$H$20,7,FALSE),0))</f>
        <v/>
      </c>
      <c r="Q6" s="21">
        <f>IF(E6="",0,IFERROR(VLOOKUP(E6,Turnos!$A$5:$H$20,7,FALSE),0))</f>
        <v/>
      </c>
      <c r="R6" s="21">
        <f>IF(F6="",0,IFERROR(VLOOKUP(F6,Turnos!$A$5:$H$20,7,FALSE),0))</f>
        <v/>
      </c>
      <c r="S6" s="21">
        <f>IF(G6="",0,IFERROR(VLOOKUP(G6,Turnos!$A$5:$H$20,7,FALSE),0))</f>
        <v/>
      </c>
      <c r="T6" s="21">
        <f>IF(H6="",0,IFERROR(VLOOKUP(H6,Turnos!$A$5:$H$20,7,FALSE),0))</f>
        <v/>
      </c>
      <c r="V6" s="16">
        <f>IFERROR(VLOOKUP(B6,Turnos!$A$5:$H$20,8,FALSE),0)</f>
        <v/>
      </c>
      <c r="W6" s="16">
        <f>IFERROR(VLOOKUP(C6,Turnos!$A$5:$H$20,8,FALSE),0)</f>
        <v/>
      </c>
      <c r="X6" s="16">
        <f>IFERROR(VLOOKUP(D6,Turnos!$A$5:$H$20,8,FALSE),0)</f>
        <v/>
      </c>
      <c r="Y6" s="16">
        <f>IFERROR(VLOOKUP(E6,Turnos!$A$5:$H$20,8,FALSE),0)</f>
        <v/>
      </c>
      <c r="Z6" s="16">
        <f>IFERROR(VLOOKUP(F6,Turnos!$A$5:$H$20,8,FALSE),0)</f>
        <v/>
      </c>
      <c r="AA6" s="16">
        <f>IFERROR(VLOOKUP(G6,Turnos!$A$5:$H$20,8,FALSE),0)</f>
        <v/>
      </c>
      <c r="AB6" s="16">
        <f>IFERROR(VLOOKUP(H6,Turnos!$A$5:$H$20,8,FALSE),0)</f>
        <v/>
      </c>
    </row>
    <row r="7">
      <c r="A7" s="10" t="inlineStr">
        <is>
          <t>Marta Ruiz</t>
        </is>
      </c>
      <c r="B7" s="17" t="inlineStr">
        <is>
          <t>N</t>
        </is>
      </c>
      <c r="C7" s="17" t="inlineStr">
        <is>
          <t>N</t>
        </is>
      </c>
      <c r="D7" s="17" t="inlineStr">
        <is>
          <t>N</t>
        </is>
      </c>
      <c r="E7" s="17" t="inlineStr">
        <is>
          <t>N</t>
        </is>
      </c>
      <c r="F7" s="17" t="inlineStr">
        <is>
          <t>D</t>
        </is>
      </c>
      <c r="G7" s="17" t="inlineStr">
        <is>
          <t>D</t>
        </is>
      </c>
      <c r="H7" s="17" t="inlineStr">
        <is>
          <t>N</t>
        </is>
      </c>
      <c r="I7" s="18">
        <f>SUM(N7:T7)</f>
        <v/>
      </c>
      <c r="J7" s="19">
        <f>IFERROR(VLOOKUP($G$2,Límites!$A$2:$B$6,2,FALSE),"")</f>
        <v/>
      </c>
      <c r="K7" s="18">
        <f>IF(A7="","",MAX(0,I7-J7))</f>
        <v/>
      </c>
      <c r="L7" s="20">
        <f>IF(A7="","",TRIM(IF(COUNTIF(B7:H7,"D")+COUNTIF(B7:H7,"V")+COUNTIF(B7:H7,"F")=0,"Sin descanso (art. 69). ","")&amp;IF(COUNTIF(N7:T7,"&gt;12")&gt;0,"Más de 12 h en un día (art. 68). ","")&amp;IF(SUMPRODUCT(--(N7:T7&gt;V7:AB7))&gt;0,"Un turno supera el máximo diario de su tipo (art. 61). ","")&amp;IF(K7&gt;12,"Exceso mayor a 12 h semanales. ","")&amp;IF(COUNTIF(B7:H7,"N")&gt;0,"","")))</f>
        <v/>
      </c>
      <c r="N7" s="21">
        <f>IF(B7="",0,IFERROR(VLOOKUP(B7,Turnos!$A$5:$H$20,7,FALSE),0))</f>
        <v/>
      </c>
      <c r="O7" s="21">
        <f>IF(C7="",0,IFERROR(VLOOKUP(C7,Turnos!$A$5:$H$20,7,FALSE),0))</f>
        <v/>
      </c>
      <c r="P7" s="21">
        <f>IF(D7="",0,IFERROR(VLOOKUP(D7,Turnos!$A$5:$H$20,7,FALSE),0))</f>
        <v/>
      </c>
      <c r="Q7" s="21">
        <f>IF(E7="",0,IFERROR(VLOOKUP(E7,Turnos!$A$5:$H$20,7,FALSE),0))</f>
        <v/>
      </c>
      <c r="R7" s="21">
        <f>IF(F7="",0,IFERROR(VLOOKUP(F7,Turnos!$A$5:$H$20,7,FALSE),0))</f>
        <v/>
      </c>
      <c r="S7" s="21">
        <f>IF(G7="",0,IFERROR(VLOOKUP(G7,Turnos!$A$5:$H$20,7,FALSE),0))</f>
        <v/>
      </c>
      <c r="T7" s="21">
        <f>IF(H7="",0,IFERROR(VLOOKUP(H7,Turnos!$A$5:$H$20,7,FALSE),0))</f>
        <v/>
      </c>
      <c r="V7" s="16">
        <f>IFERROR(VLOOKUP(B7,Turnos!$A$5:$H$20,8,FALSE),0)</f>
        <v/>
      </c>
      <c r="W7" s="16">
        <f>IFERROR(VLOOKUP(C7,Turnos!$A$5:$H$20,8,FALSE),0)</f>
        <v/>
      </c>
      <c r="X7" s="16">
        <f>IFERROR(VLOOKUP(D7,Turnos!$A$5:$H$20,8,FALSE),0)</f>
        <v/>
      </c>
      <c r="Y7" s="16">
        <f>IFERROR(VLOOKUP(E7,Turnos!$A$5:$H$20,8,FALSE),0)</f>
        <v/>
      </c>
      <c r="Z7" s="16">
        <f>IFERROR(VLOOKUP(F7,Turnos!$A$5:$H$20,8,FALSE),0)</f>
        <v/>
      </c>
      <c r="AA7" s="16">
        <f>IFERROR(VLOOKUP(G7,Turnos!$A$5:$H$20,8,FALSE),0)</f>
        <v/>
      </c>
      <c r="AB7" s="16">
        <f>IFERROR(VLOOKUP(H7,Turnos!$A$5:$H$20,8,FALSE),0)</f>
        <v/>
      </c>
    </row>
    <row r="8">
      <c r="A8" s="10" t="inlineStr">
        <is>
          <t>Pablo Díaz</t>
        </is>
      </c>
      <c r="B8" s="17" t="inlineStr">
        <is>
          <t>P</t>
        </is>
      </c>
      <c r="C8" s="17" t="inlineStr">
        <is>
          <t>P</t>
        </is>
      </c>
      <c r="D8" s="17" t="inlineStr">
        <is>
          <t>P</t>
        </is>
      </c>
      <c r="E8" s="17" t="inlineStr">
        <is>
          <t>P</t>
        </is>
      </c>
      <c r="F8" s="17" t="inlineStr">
        <is>
          <t>P</t>
        </is>
      </c>
      <c r="G8" s="17" t="inlineStr">
        <is>
          <t>P</t>
        </is>
      </c>
      <c r="H8" s="17" t="inlineStr">
        <is>
          <t>D</t>
        </is>
      </c>
      <c r="I8" s="18">
        <f>SUM(N8:T8)</f>
        <v/>
      </c>
      <c r="J8" s="19">
        <f>IFERROR(VLOOKUP($G$2,Límites!$A$2:$B$6,2,FALSE),"")</f>
        <v/>
      </c>
      <c r="K8" s="18">
        <f>IF(A8="","",MAX(0,I8-J8))</f>
        <v/>
      </c>
      <c r="L8" s="20">
        <f>IF(A8="","",TRIM(IF(COUNTIF(B8:H8,"D")+COUNTIF(B8:H8,"V")+COUNTIF(B8:H8,"F")=0,"Sin descanso (art. 69). ","")&amp;IF(COUNTIF(N8:T8,"&gt;12")&gt;0,"Más de 12 h en un día (art. 68). ","")&amp;IF(SUMPRODUCT(--(N8:T8&gt;V8:AB8))&gt;0,"Un turno supera el máximo diario de su tipo (art. 61). ","")&amp;IF(K8&gt;12,"Exceso mayor a 12 h semanales. ","")&amp;IF(COUNTIF(B8:H8,"N")&gt;0,"","")))</f>
        <v/>
      </c>
      <c r="N8" s="21">
        <f>IF(B8="",0,IFERROR(VLOOKUP(B8,Turnos!$A$5:$H$20,7,FALSE),0))</f>
        <v/>
      </c>
      <c r="O8" s="21">
        <f>IF(C8="",0,IFERROR(VLOOKUP(C8,Turnos!$A$5:$H$20,7,FALSE),0))</f>
        <v/>
      </c>
      <c r="P8" s="21">
        <f>IF(D8="",0,IFERROR(VLOOKUP(D8,Turnos!$A$5:$H$20,7,FALSE),0))</f>
        <v/>
      </c>
      <c r="Q8" s="21">
        <f>IF(E8="",0,IFERROR(VLOOKUP(E8,Turnos!$A$5:$H$20,7,FALSE),0))</f>
        <v/>
      </c>
      <c r="R8" s="21">
        <f>IF(F8="",0,IFERROR(VLOOKUP(F8,Turnos!$A$5:$H$20,7,FALSE),0))</f>
        <v/>
      </c>
      <c r="S8" s="21">
        <f>IF(G8="",0,IFERROR(VLOOKUP(G8,Turnos!$A$5:$H$20,7,FALSE),0))</f>
        <v/>
      </c>
      <c r="T8" s="21">
        <f>IF(H8="",0,IFERROR(VLOOKUP(H8,Turnos!$A$5:$H$20,7,FALSE),0))</f>
        <v/>
      </c>
      <c r="V8" s="16">
        <f>IFERROR(VLOOKUP(B8,Turnos!$A$5:$H$20,8,FALSE),0)</f>
        <v/>
      </c>
      <c r="W8" s="16">
        <f>IFERROR(VLOOKUP(C8,Turnos!$A$5:$H$20,8,FALSE),0)</f>
        <v/>
      </c>
      <c r="X8" s="16">
        <f>IFERROR(VLOOKUP(D8,Turnos!$A$5:$H$20,8,FALSE),0)</f>
        <v/>
      </c>
      <c r="Y8" s="16">
        <f>IFERROR(VLOOKUP(E8,Turnos!$A$5:$H$20,8,FALSE),0)</f>
        <v/>
      </c>
      <c r="Z8" s="16">
        <f>IFERROR(VLOOKUP(F8,Turnos!$A$5:$H$20,8,FALSE),0)</f>
        <v/>
      </c>
      <c r="AA8" s="16">
        <f>IFERROR(VLOOKUP(G8,Turnos!$A$5:$H$20,8,FALSE),0)</f>
        <v/>
      </c>
      <c r="AB8" s="16">
        <f>IFERROR(VLOOKUP(H8,Turnos!$A$5:$H$20,8,FALSE),0)</f>
        <v/>
      </c>
    </row>
    <row r="9">
      <c r="A9" s="10" t="n"/>
      <c r="B9" s="17" t="n"/>
      <c r="C9" s="17" t="n"/>
      <c r="D9" s="17" t="n"/>
      <c r="E9" s="17" t="n"/>
      <c r="F9" s="17" t="n"/>
      <c r="G9" s="17" t="n"/>
      <c r="H9" s="17" t="n"/>
      <c r="I9" s="18">
        <f>SUM(N9:T9)</f>
        <v/>
      </c>
      <c r="J9" s="19">
        <f>IFERROR(VLOOKUP($G$2,Límites!$A$2:$B$6,2,FALSE),"")</f>
        <v/>
      </c>
      <c r="K9" s="18">
        <f>IF(A9="","",MAX(0,I9-J9))</f>
        <v/>
      </c>
      <c r="L9" s="20">
        <f>IF(A9="","",TRIM(IF(COUNTIF(B9:H9,"D")+COUNTIF(B9:H9,"V")+COUNTIF(B9:H9,"F")=0,"Sin descanso (art. 69). ","")&amp;IF(COUNTIF(N9:T9,"&gt;12")&gt;0,"Más de 12 h en un día (art. 68). ","")&amp;IF(SUMPRODUCT(--(N9:T9&gt;V9:AB9))&gt;0,"Un turno supera el máximo diario de su tipo (art. 61). ","")&amp;IF(K9&gt;12,"Exceso mayor a 12 h semanales. ","")&amp;IF(COUNTIF(B9:H9,"N")&gt;0,"","")))</f>
        <v/>
      </c>
      <c r="N9" s="21">
        <f>IF(B9="",0,IFERROR(VLOOKUP(B9,Turnos!$A$5:$H$20,7,FALSE),0))</f>
        <v/>
      </c>
      <c r="O9" s="21">
        <f>IF(C9="",0,IFERROR(VLOOKUP(C9,Turnos!$A$5:$H$20,7,FALSE),0))</f>
        <v/>
      </c>
      <c r="P9" s="21">
        <f>IF(D9="",0,IFERROR(VLOOKUP(D9,Turnos!$A$5:$H$20,7,FALSE),0))</f>
        <v/>
      </c>
      <c r="Q9" s="21">
        <f>IF(E9="",0,IFERROR(VLOOKUP(E9,Turnos!$A$5:$H$20,7,FALSE),0))</f>
        <v/>
      </c>
      <c r="R9" s="21">
        <f>IF(F9="",0,IFERROR(VLOOKUP(F9,Turnos!$A$5:$H$20,7,FALSE),0))</f>
        <v/>
      </c>
      <c r="S9" s="21">
        <f>IF(G9="",0,IFERROR(VLOOKUP(G9,Turnos!$A$5:$H$20,7,FALSE),0))</f>
        <v/>
      </c>
      <c r="T9" s="21">
        <f>IF(H9="",0,IFERROR(VLOOKUP(H9,Turnos!$A$5:$H$20,7,FALSE),0))</f>
        <v/>
      </c>
      <c r="V9" s="16">
        <f>IFERROR(VLOOKUP(B9,Turnos!$A$5:$H$20,8,FALSE),0)</f>
        <v/>
      </c>
      <c r="W9" s="16">
        <f>IFERROR(VLOOKUP(C9,Turnos!$A$5:$H$20,8,FALSE),0)</f>
        <v/>
      </c>
      <c r="X9" s="16">
        <f>IFERROR(VLOOKUP(D9,Turnos!$A$5:$H$20,8,FALSE),0)</f>
        <v/>
      </c>
      <c r="Y9" s="16">
        <f>IFERROR(VLOOKUP(E9,Turnos!$A$5:$H$20,8,FALSE),0)</f>
        <v/>
      </c>
      <c r="Z9" s="16">
        <f>IFERROR(VLOOKUP(F9,Turnos!$A$5:$H$20,8,FALSE),0)</f>
        <v/>
      </c>
      <c r="AA9" s="16">
        <f>IFERROR(VLOOKUP(G9,Turnos!$A$5:$H$20,8,FALSE),0)</f>
        <v/>
      </c>
      <c r="AB9" s="16">
        <f>IFERROR(VLOOKUP(H9,Turnos!$A$5:$H$20,8,FALSE),0)</f>
        <v/>
      </c>
    </row>
    <row r="10">
      <c r="A10" s="10" t="n"/>
      <c r="B10" s="17" t="n"/>
      <c r="C10" s="17" t="n"/>
      <c r="D10" s="17" t="n"/>
      <c r="E10" s="17" t="n"/>
      <c r="F10" s="17" t="n"/>
      <c r="G10" s="17" t="n"/>
      <c r="H10" s="17" t="n"/>
      <c r="I10" s="18">
        <f>SUM(N10:T10)</f>
        <v/>
      </c>
      <c r="J10" s="19">
        <f>IFERROR(VLOOKUP($G$2,Límites!$A$2:$B$6,2,FALSE),"")</f>
        <v/>
      </c>
      <c r="K10" s="18">
        <f>IF(A10="","",MAX(0,I10-J10))</f>
        <v/>
      </c>
      <c r="L10" s="20">
        <f>IF(A10="","",TRIM(IF(COUNTIF(B10:H10,"D")+COUNTIF(B10:H10,"V")+COUNTIF(B10:H10,"F")=0,"Sin descanso (art. 69). ","")&amp;IF(COUNTIF(N10:T10,"&gt;12")&gt;0,"Más de 12 h en un día (art. 68). ","")&amp;IF(SUMPRODUCT(--(N10:T10&gt;V10:AB10))&gt;0,"Un turno supera el máximo diario de su tipo (art. 61). ","")&amp;IF(K10&gt;12,"Exceso mayor a 12 h semanales. ","")&amp;IF(COUNTIF(B10:H10,"N")&gt;0,"","")))</f>
        <v/>
      </c>
      <c r="N10" s="21">
        <f>IF(B10="",0,IFERROR(VLOOKUP(B10,Turnos!$A$5:$H$20,7,FALSE),0))</f>
        <v/>
      </c>
      <c r="O10" s="21">
        <f>IF(C10="",0,IFERROR(VLOOKUP(C10,Turnos!$A$5:$H$20,7,FALSE),0))</f>
        <v/>
      </c>
      <c r="P10" s="21">
        <f>IF(D10="",0,IFERROR(VLOOKUP(D10,Turnos!$A$5:$H$20,7,FALSE),0))</f>
        <v/>
      </c>
      <c r="Q10" s="21">
        <f>IF(E10="",0,IFERROR(VLOOKUP(E10,Turnos!$A$5:$H$20,7,FALSE),0))</f>
        <v/>
      </c>
      <c r="R10" s="21">
        <f>IF(F10="",0,IFERROR(VLOOKUP(F10,Turnos!$A$5:$H$20,7,FALSE),0))</f>
        <v/>
      </c>
      <c r="S10" s="21">
        <f>IF(G10="",0,IFERROR(VLOOKUP(G10,Turnos!$A$5:$H$20,7,FALSE),0))</f>
        <v/>
      </c>
      <c r="T10" s="21">
        <f>IF(H10="",0,IFERROR(VLOOKUP(H10,Turnos!$A$5:$H$20,7,FALSE),0))</f>
        <v/>
      </c>
      <c r="V10" s="16">
        <f>IFERROR(VLOOKUP(B10,Turnos!$A$5:$H$20,8,FALSE),0)</f>
        <v/>
      </c>
      <c r="W10" s="16">
        <f>IFERROR(VLOOKUP(C10,Turnos!$A$5:$H$20,8,FALSE),0)</f>
        <v/>
      </c>
      <c r="X10" s="16">
        <f>IFERROR(VLOOKUP(D10,Turnos!$A$5:$H$20,8,FALSE),0)</f>
        <v/>
      </c>
      <c r="Y10" s="16">
        <f>IFERROR(VLOOKUP(E10,Turnos!$A$5:$H$20,8,FALSE),0)</f>
        <v/>
      </c>
      <c r="Z10" s="16">
        <f>IFERROR(VLOOKUP(F10,Turnos!$A$5:$H$20,8,FALSE),0)</f>
        <v/>
      </c>
      <c r="AA10" s="16">
        <f>IFERROR(VLOOKUP(G10,Turnos!$A$5:$H$20,8,FALSE),0)</f>
        <v/>
      </c>
      <c r="AB10" s="16">
        <f>IFERROR(VLOOKUP(H10,Turnos!$A$5:$H$20,8,FALSE),0)</f>
        <v/>
      </c>
    </row>
    <row r="11">
      <c r="A11" s="10" t="n"/>
      <c r="B11" s="17" t="n"/>
      <c r="C11" s="17" t="n"/>
      <c r="D11" s="17" t="n"/>
      <c r="E11" s="17" t="n"/>
      <c r="F11" s="17" t="n"/>
      <c r="G11" s="17" t="n"/>
      <c r="H11" s="17" t="n"/>
      <c r="I11" s="18">
        <f>SUM(N11:T11)</f>
        <v/>
      </c>
      <c r="J11" s="19">
        <f>IFERROR(VLOOKUP($G$2,Límites!$A$2:$B$6,2,FALSE),"")</f>
        <v/>
      </c>
      <c r="K11" s="18">
        <f>IF(A11="","",MAX(0,I11-J11))</f>
        <v/>
      </c>
      <c r="L11" s="20">
        <f>IF(A11="","",TRIM(IF(COUNTIF(B11:H11,"D")+COUNTIF(B11:H11,"V")+COUNTIF(B11:H11,"F")=0,"Sin descanso (art. 69). ","")&amp;IF(COUNTIF(N11:T11,"&gt;12")&gt;0,"Más de 12 h en un día (art. 68). ","")&amp;IF(SUMPRODUCT(--(N11:T11&gt;V11:AB11))&gt;0,"Un turno supera el máximo diario de su tipo (art. 61). ","")&amp;IF(K11&gt;12,"Exceso mayor a 12 h semanales. ","")&amp;IF(COUNTIF(B11:H11,"N")&gt;0,"","")))</f>
        <v/>
      </c>
      <c r="N11" s="21">
        <f>IF(B11="",0,IFERROR(VLOOKUP(B11,Turnos!$A$5:$H$20,7,FALSE),0))</f>
        <v/>
      </c>
      <c r="O11" s="21">
        <f>IF(C11="",0,IFERROR(VLOOKUP(C11,Turnos!$A$5:$H$20,7,FALSE),0))</f>
        <v/>
      </c>
      <c r="P11" s="21">
        <f>IF(D11="",0,IFERROR(VLOOKUP(D11,Turnos!$A$5:$H$20,7,FALSE),0))</f>
        <v/>
      </c>
      <c r="Q11" s="21">
        <f>IF(E11="",0,IFERROR(VLOOKUP(E11,Turnos!$A$5:$H$20,7,FALSE),0))</f>
        <v/>
      </c>
      <c r="R11" s="21">
        <f>IF(F11="",0,IFERROR(VLOOKUP(F11,Turnos!$A$5:$H$20,7,FALSE),0))</f>
        <v/>
      </c>
      <c r="S11" s="21">
        <f>IF(G11="",0,IFERROR(VLOOKUP(G11,Turnos!$A$5:$H$20,7,FALSE),0))</f>
        <v/>
      </c>
      <c r="T11" s="21">
        <f>IF(H11="",0,IFERROR(VLOOKUP(H11,Turnos!$A$5:$H$20,7,FALSE),0))</f>
        <v/>
      </c>
      <c r="V11" s="16">
        <f>IFERROR(VLOOKUP(B11,Turnos!$A$5:$H$20,8,FALSE),0)</f>
        <v/>
      </c>
      <c r="W11" s="16">
        <f>IFERROR(VLOOKUP(C11,Turnos!$A$5:$H$20,8,FALSE),0)</f>
        <v/>
      </c>
      <c r="X11" s="16">
        <f>IFERROR(VLOOKUP(D11,Turnos!$A$5:$H$20,8,FALSE),0)</f>
        <v/>
      </c>
      <c r="Y11" s="16">
        <f>IFERROR(VLOOKUP(E11,Turnos!$A$5:$H$20,8,FALSE),0)</f>
        <v/>
      </c>
      <c r="Z11" s="16">
        <f>IFERROR(VLOOKUP(F11,Turnos!$A$5:$H$20,8,FALSE),0)</f>
        <v/>
      </c>
      <c r="AA11" s="16">
        <f>IFERROR(VLOOKUP(G11,Turnos!$A$5:$H$20,8,FALSE),0)</f>
        <v/>
      </c>
      <c r="AB11" s="16">
        <f>IFERROR(VLOOKUP(H11,Turnos!$A$5:$H$20,8,FALSE),0)</f>
        <v/>
      </c>
    </row>
    <row r="12">
      <c r="A12" s="10" t="n"/>
      <c r="B12" s="17" t="n"/>
      <c r="C12" s="17" t="n"/>
      <c r="D12" s="17" t="n"/>
      <c r="E12" s="17" t="n"/>
      <c r="F12" s="17" t="n"/>
      <c r="G12" s="17" t="n"/>
      <c r="H12" s="17" t="n"/>
      <c r="I12" s="18">
        <f>SUM(N12:T12)</f>
        <v/>
      </c>
      <c r="J12" s="19">
        <f>IFERROR(VLOOKUP($G$2,Límites!$A$2:$B$6,2,FALSE),"")</f>
        <v/>
      </c>
      <c r="K12" s="18">
        <f>IF(A12="","",MAX(0,I12-J12))</f>
        <v/>
      </c>
      <c r="L12" s="20">
        <f>IF(A12="","",TRIM(IF(COUNTIF(B12:H12,"D")+COUNTIF(B12:H12,"V")+COUNTIF(B12:H12,"F")=0,"Sin descanso (art. 69). ","")&amp;IF(COUNTIF(N12:T12,"&gt;12")&gt;0,"Más de 12 h en un día (art. 68). ","")&amp;IF(SUMPRODUCT(--(N12:T12&gt;V12:AB12))&gt;0,"Un turno supera el máximo diario de su tipo (art. 61). ","")&amp;IF(K12&gt;12,"Exceso mayor a 12 h semanales. ","")&amp;IF(COUNTIF(B12:H12,"N")&gt;0,"","")))</f>
        <v/>
      </c>
      <c r="N12" s="21">
        <f>IF(B12="",0,IFERROR(VLOOKUP(B12,Turnos!$A$5:$H$20,7,FALSE),0))</f>
        <v/>
      </c>
      <c r="O12" s="21">
        <f>IF(C12="",0,IFERROR(VLOOKUP(C12,Turnos!$A$5:$H$20,7,FALSE),0))</f>
        <v/>
      </c>
      <c r="P12" s="21">
        <f>IF(D12="",0,IFERROR(VLOOKUP(D12,Turnos!$A$5:$H$20,7,FALSE),0))</f>
        <v/>
      </c>
      <c r="Q12" s="21">
        <f>IF(E12="",0,IFERROR(VLOOKUP(E12,Turnos!$A$5:$H$20,7,FALSE),0))</f>
        <v/>
      </c>
      <c r="R12" s="21">
        <f>IF(F12="",0,IFERROR(VLOOKUP(F12,Turnos!$A$5:$H$20,7,FALSE),0))</f>
        <v/>
      </c>
      <c r="S12" s="21">
        <f>IF(G12="",0,IFERROR(VLOOKUP(G12,Turnos!$A$5:$H$20,7,FALSE),0))</f>
        <v/>
      </c>
      <c r="T12" s="21">
        <f>IF(H12="",0,IFERROR(VLOOKUP(H12,Turnos!$A$5:$H$20,7,FALSE),0))</f>
        <v/>
      </c>
      <c r="V12" s="16">
        <f>IFERROR(VLOOKUP(B12,Turnos!$A$5:$H$20,8,FALSE),0)</f>
        <v/>
      </c>
      <c r="W12" s="16">
        <f>IFERROR(VLOOKUP(C12,Turnos!$A$5:$H$20,8,FALSE),0)</f>
        <v/>
      </c>
      <c r="X12" s="16">
        <f>IFERROR(VLOOKUP(D12,Turnos!$A$5:$H$20,8,FALSE),0)</f>
        <v/>
      </c>
      <c r="Y12" s="16">
        <f>IFERROR(VLOOKUP(E12,Turnos!$A$5:$H$20,8,FALSE),0)</f>
        <v/>
      </c>
      <c r="Z12" s="16">
        <f>IFERROR(VLOOKUP(F12,Turnos!$A$5:$H$20,8,FALSE),0)</f>
        <v/>
      </c>
      <c r="AA12" s="16">
        <f>IFERROR(VLOOKUP(G12,Turnos!$A$5:$H$20,8,FALSE),0)</f>
        <v/>
      </c>
      <c r="AB12" s="16">
        <f>IFERROR(VLOOKUP(H12,Turnos!$A$5:$H$20,8,FALSE),0)</f>
        <v/>
      </c>
    </row>
    <row r="13">
      <c r="A13" s="10" t="n"/>
      <c r="B13" s="17" t="n"/>
      <c r="C13" s="17" t="n"/>
      <c r="D13" s="17" t="n"/>
      <c r="E13" s="17" t="n"/>
      <c r="F13" s="17" t="n"/>
      <c r="G13" s="17" t="n"/>
      <c r="H13" s="17" t="n"/>
      <c r="I13" s="18">
        <f>SUM(N13:T13)</f>
        <v/>
      </c>
      <c r="J13" s="19">
        <f>IFERROR(VLOOKUP($G$2,Límites!$A$2:$B$6,2,FALSE),"")</f>
        <v/>
      </c>
      <c r="K13" s="18">
        <f>IF(A13="","",MAX(0,I13-J13))</f>
        <v/>
      </c>
      <c r="L13" s="20">
        <f>IF(A13="","",TRIM(IF(COUNTIF(B13:H13,"D")+COUNTIF(B13:H13,"V")+COUNTIF(B13:H13,"F")=0,"Sin descanso (art. 69). ","")&amp;IF(COUNTIF(N13:T13,"&gt;12")&gt;0,"Más de 12 h en un día (art. 68). ","")&amp;IF(SUMPRODUCT(--(N13:T13&gt;V13:AB13))&gt;0,"Un turno supera el máximo diario de su tipo (art. 61). ","")&amp;IF(K13&gt;12,"Exceso mayor a 12 h semanales. ","")&amp;IF(COUNTIF(B13:H13,"N")&gt;0,"","")))</f>
        <v/>
      </c>
      <c r="N13" s="21">
        <f>IF(B13="",0,IFERROR(VLOOKUP(B13,Turnos!$A$5:$H$20,7,FALSE),0))</f>
        <v/>
      </c>
      <c r="O13" s="21">
        <f>IF(C13="",0,IFERROR(VLOOKUP(C13,Turnos!$A$5:$H$20,7,FALSE),0))</f>
        <v/>
      </c>
      <c r="P13" s="21">
        <f>IF(D13="",0,IFERROR(VLOOKUP(D13,Turnos!$A$5:$H$20,7,FALSE),0))</f>
        <v/>
      </c>
      <c r="Q13" s="21">
        <f>IF(E13="",0,IFERROR(VLOOKUP(E13,Turnos!$A$5:$H$20,7,FALSE),0))</f>
        <v/>
      </c>
      <c r="R13" s="21">
        <f>IF(F13="",0,IFERROR(VLOOKUP(F13,Turnos!$A$5:$H$20,7,FALSE),0))</f>
        <v/>
      </c>
      <c r="S13" s="21">
        <f>IF(G13="",0,IFERROR(VLOOKUP(G13,Turnos!$A$5:$H$20,7,FALSE),0))</f>
        <v/>
      </c>
      <c r="T13" s="21">
        <f>IF(H13="",0,IFERROR(VLOOKUP(H13,Turnos!$A$5:$H$20,7,FALSE),0))</f>
        <v/>
      </c>
      <c r="V13" s="16">
        <f>IFERROR(VLOOKUP(B13,Turnos!$A$5:$H$20,8,FALSE),0)</f>
        <v/>
      </c>
      <c r="W13" s="16">
        <f>IFERROR(VLOOKUP(C13,Turnos!$A$5:$H$20,8,FALSE),0)</f>
        <v/>
      </c>
      <c r="X13" s="16">
        <f>IFERROR(VLOOKUP(D13,Turnos!$A$5:$H$20,8,FALSE),0)</f>
        <v/>
      </c>
      <c r="Y13" s="16">
        <f>IFERROR(VLOOKUP(E13,Turnos!$A$5:$H$20,8,FALSE),0)</f>
        <v/>
      </c>
      <c r="Z13" s="16">
        <f>IFERROR(VLOOKUP(F13,Turnos!$A$5:$H$20,8,FALSE),0)</f>
        <v/>
      </c>
      <c r="AA13" s="16">
        <f>IFERROR(VLOOKUP(G13,Turnos!$A$5:$H$20,8,FALSE),0)</f>
        <v/>
      </c>
      <c r="AB13" s="16">
        <f>IFERROR(VLOOKUP(H13,Turnos!$A$5:$H$20,8,FALSE),0)</f>
        <v/>
      </c>
    </row>
    <row r="14">
      <c r="A14" s="10" t="n"/>
      <c r="B14" s="17" t="n"/>
      <c r="C14" s="17" t="n"/>
      <c r="D14" s="17" t="n"/>
      <c r="E14" s="17" t="n"/>
      <c r="F14" s="17" t="n"/>
      <c r="G14" s="17" t="n"/>
      <c r="H14" s="17" t="n"/>
      <c r="I14" s="18">
        <f>SUM(N14:T14)</f>
        <v/>
      </c>
      <c r="J14" s="19">
        <f>IFERROR(VLOOKUP($G$2,Límites!$A$2:$B$6,2,FALSE),"")</f>
        <v/>
      </c>
      <c r="K14" s="18">
        <f>IF(A14="","",MAX(0,I14-J14))</f>
        <v/>
      </c>
      <c r="L14" s="20">
        <f>IF(A14="","",TRIM(IF(COUNTIF(B14:H14,"D")+COUNTIF(B14:H14,"V")+COUNTIF(B14:H14,"F")=0,"Sin descanso (art. 69). ","")&amp;IF(COUNTIF(N14:T14,"&gt;12")&gt;0,"Más de 12 h en un día (art. 68). ","")&amp;IF(SUMPRODUCT(--(N14:T14&gt;V14:AB14))&gt;0,"Un turno supera el máximo diario de su tipo (art. 61). ","")&amp;IF(K14&gt;12,"Exceso mayor a 12 h semanales. ","")&amp;IF(COUNTIF(B14:H14,"N")&gt;0,"","")))</f>
        <v/>
      </c>
      <c r="N14" s="21">
        <f>IF(B14="",0,IFERROR(VLOOKUP(B14,Turnos!$A$5:$H$20,7,FALSE),0))</f>
        <v/>
      </c>
      <c r="O14" s="21">
        <f>IF(C14="",0,IFERROR(VLOOKUP(C14,Turnos!$A$5:$H$20,7,FALSE),0))</f>
        <v/>
      </c>
      <c r="P14" s="21">
        <f>IF(D14="",0,IFERROR(VLOOKUP(D14,Turnos!$A$5:$H$20,7,FALSE),0))</f>
        <v/>
      </c>
      <c r="Q14" s="21">
        <f>IF(E14="",0,IFERROR(VLOOKUP(E14,Turnos!$A$5:$H$20,7,FALSE),0))</f>
        <v/>
      </c>
      <c r="R14" s="21">
        <f>IF(F14="",0,IFERROR(VLOOKUP(F14,Turnos!$A$5:$H$20,7,FALSE),0))</f>
        <v/>
      </c>
      <c r="S14" s="21">
        <f>IF(G14="",0,IFERROR(VLOOKUP(G14,Turnos!$A$5:$H$20,7,FALSE),0))</f>
        <v/>
      </c>
      <c r="T14" s="21">
        <f>IF(H14="",0,IFERROR(VLOOKUP(H14,Turnos!$A$5:$H$20,7,FALSE),0))</f>
        <v/>
      </c>
      <c r="V14" s="16">
        <f>IFERROR(VLOOKUP(B14,Turnos!$A$5:$H$20,8,FALSE),0)</f>
        <v/>
      </c>
      <c r="W14" s="16">
        <f>IFERROR(VLOOKUP(C14,Turnos!$A$5:$H$20,8,FALSE),0)</f>
        <v/>
      </c>
      <c r="X14" s="16">
        <f>IFERROR(VLOOKUP(D14,Turnos!$A$5:$H$20,8,FALSE),0)</f>
        <v/>
      </c>
      <c r="Y14" s="16">
        <f>IFERROR(VLOOKUP(E14,Turnos!$A$5:$H$20,8,FALSE),0)</f>
        <v/>
      </c>
      <c r="Z14" s="16">
        <f>IFERROR(VLOOKUP(F14,Turnos!$A$5:$H$20,8,FALSE),0)</f>
        <v/>
      </c>
      <c r="AA14" s="16">
        <f>IFERROR(VLOOKUP(G14,Turnos!$A$5:$H$20,8,FALSE),0)</f>
        <v/>
      </c>
      <c r="AB14" s="16">
        <f>IFERROR(VLOOKUP(H14,Turnos!$A$5:$H$20,8,FALSE),0)</f>
        <v/>
      </c>
    </row>
    <row r="15">
      <c r="A15" s="10" t="n"/>
      <c r="B15" s="17" t="n"/>
      <c r="C15" s="17" t="n"/>
      <c r="D15" s="17" t="n"/>
      <c r="E15" s="17" t="n"/>
      <c r="F15" s="17" t="n"/>
      <c r="G15" s="17" t="n"/>
      <c r="H15" s="17" t="n"/>
      <c r="I15" s="18">
        <f>SUM(N15:T15)</f>
        <v/>
      </c>
      <c r="J15" s="19">
        <f>IFERROR(VLOOKUP($G$2,Límites!$A$2:$B$6,2,FALSE),"")</f>
        <v/>
      </c>
      <c r="K15" s="18">
        <f>IF(A15="","",MAX(0,I15-J15))</f>
        <v/>
      </c>
      <c r="L15" s="20">
        <f>IF(A15="","",TRIM(IF(COUNTIF(B15:H15,"D")+COUNTIF(B15:H15,"V")+COUNTIF(B15:H15,"F")=0,"Sin descanso (art. 69). ","")&amp;IF(COUNTIF(N15:T15,"&gt;12")&gt;0,"Más de 12 h en un día (art. 68). ","")&amp;IF(SUMPRODUCT(--(N15:T15&gt;V15:AB15))&gt;0,"Un turno supera el máximo diario de su tipo (art. 61). ","")&amp;IF(K15&gt;12,"Exceso mayor a 12 h semanales. ","")&amp;IF(COUNTIF(B15:H15,"N")&gt;0,"","")))</f>
        <v/>
      </c>
      <c r="N15" s="21">
        <f>IF(B15="",0,IFERROR(VLOOKUP(B15,Turnos!$A$5:$H$20,7,FALSE),0))</f>
        <v/>
      </c>
      <c r="O15" s="21">
        <f>IF(C15="",0,IFERROR(VLOOKUP(C15,Turnos!$A$5:$H$20,7,FALSE),0))</f>
        <v/>
      </c>
      <c r="P15" s="21">
        <f>IF(D15="",0,IFERROR(VLOOKUP(D15,Turnos!$A$5:$H$20,7,FALSE),0))</f>
        <v/>
      </c>
      <c r="Q15" s="21">
        <f>IF(E15="",0,IFERROR(VLOOKUP(E15,Turnos!$A$5:$H$20,7,FALSE),0))</f>
        <v/>
      </c>
      <c r="R15" s="21">
        <f>IF(F15="",0,IFERROR(VLOOKUP(F15,Turnos!$A$5:$H$20,7,FALSE),0))</f>
        <v/>
      </c>
      <c r="S15" s="21">
        <f>IF(G15="",0,IFERROR(VLOOKUP(G15,Turnos!$A$5:$H$20,7,FALSE),0))</f>
        <v/>
      </c>
      <c r="T15" s="21">
        <f>IF(H15="",0,IFERROR(VLOOKUP(H15,Turnos!$A$5:$H$20,7,FALSE),0))</f>
        <v/>
      </c>
      <c r="V15" s="16">
        <f>IFERROR(VLOOKUP(B15,Turnos!$A$5:$H$20,8,FALSE),0)</f>
        <v/>
      </c>
      <c r="W15" s="16">
        <f>IFERROR(VLOOKUP(C15,Turnos!$A$5:$H$20,8,FALSE),0)</f>
        <v/>
      </c>
      <c r="X15" s="16">
        <f>IFERROR(VLOOKUP(D15,Turnos!$A$5:$H$20,8,FALSE),0)</f>
        <v/>
      </c>
      <c r="Y15" s="16">
        <f>IFERROR(VLOOKUP(E15,Turnos!$A$5:$H$20,8,FALSE),0)</f>
        <v/>
      </c>
      <c r="Z15" s="16">
        <f>IFERROR(VLOOKUP(F15,Turnos!$A$5:$H$20,8,FALSE),0)</f>
        <v/>
      </c>
      <c r="AA15" s="16">
        <f>IFERROR(VLOOKUP(G15,Turnos!$A$5:$H$20,8,FALSE),0)</f>
        <v/>
      </c>
      <c r="AB15" s="16">
        <f>IFERROR(VLOOKUP(H15,Turnos!$A$5:$H$20,8,FALSE),0)</f>
        <v/>
      </c>
    </row>
    <row r="16">
      <c r="A16" s="10" t="n"/>
      <c r="B16" s="17" t="n"/>
      <c r="C16" s="17" t="n"/>
      <c r="D16" s="17" t="n"/>
      <c r="E16" s="17" t="n"/>
      <c r="F16" s="17" t="n"/>
      <c r="G16" s="17" t="n"/>
      <c r="H16" s="17" t="n"/>
      <c r="I16" s="18">
        <f>SUM(N16:T16)</f>
        <v/>
      </c>
      <c r="J16" s="19">
        <f>IFERROR(VLOOKUP($G$2,Límites!$A$2:$B$6,2,FALSE),"")</f>
        <v/>
      </c>
      <c r="K16" s="18">
        <f>IF(A16="","",MAX(0,I16-J16))</f>
        <v/>
      </c>
      <c r="L16" s="20">
        <f>IF(A16="","",TRIM(IF(COUNTIF(B16:H16,"D")+COUNTIF(B16:H16,"V")+COUNTIF(B16:H16,"F")=0,"Sin descanso (art. 69). ","")&amp;IF(COUNTIF(N16:T16,"&gt;12")&gt;0,"Más de 12 h en un día (art. 68). ","")&amp;IF(SUMPRODUCT(--(N16:T16&gt;V16:AB16))&gt;0,"Un turno supera el máximo diario de su tipo (art. 61). ","")&amp;IF(K16&gt;12,"Exceso mayor a 12 h semanales. ","")&amp;IF(COUNTIF(B16:H16,"N")&gt;0,"","")))</f>
        <v/>
      </c>
      <c r="N16" s="21">
        <f>IF(B16="",0,IFERROR(VLOOKUP(B16,Turnos!$A$5:$H$20,7,FALSE),0))</f>
        <v/>
      </c>
      <c r="O16" s="21">
        <f>IF(C16="",0,IFERROR(VLOOKUP(C16,Turnos!$A$5:$H$20,7,FALSE),0))</f>
        <v/>
      </c>
      <c r="P16" s="21">
        <f>IF(D16="",0,IFERROR(VLOOKUP(D16,Turnos!$A$5:$H$20,7,FALSE),0))</f>
        <v/>
      </c>
      <c r="Q16" s="21">
        <f>IF(E16="",0,IFERROR(VLOOKUP(E16,Turnos!$A$5:$H$20,7,FALSE),0))</f>
        <v/>
      </c>
      <c r="R16" s="21">
        <f>IF(F16="",0,IFERROR(VLOOKUP(F16,Turnos!$A$5:$H$20,7,FALSE),0))</f>
        <v/>
      </c>
      <c r="S16" s="21">
        <f>IF(G16="",0,IFERROR(VLOOKUP(G16,Turnos!$A$5:$H$20,7,FALSE),0))</f>
        <v/>
      </c>
      <c r="T16" s="21">
        <f>IF(H16="",0,IFERROR(VLOOKUP(H16,Turnos!$A$5:$H$20,7,FALSE),0))</f>
        <v/>
      </c>
      <c r="V16" s="16">
        <f>IFERROR(VLOOKUP(B16,Turnos!$A$5:$H$20,8,FALSE),0)</f>
        <v/>
      </c>
      <c r="W16" s="16">
        <f>IFERROR(VLOOKUP(C16,Turnos!$A$5:$H$20,8,FALSE),0)</f>
        <v/>
      </c>
      <c r="X16" s="16">
        <f>IFERROR(VLOOKUP(D16,Turnos!$A$5:$H$20,8,FALSE),0)</f>
        <v/>
      </c>
      <c r="Y16" s="16">
        <f>IFERROR(VLOOKUP(E16,Turnos!$A$5:$H$20,8,FALSE),0)</f>
        <v/>
      </c>
      <c r="Z16" s="16">
        <f>IFERROR(VLOOKUP(F16,Turnos!$A$5:$H$20,8,FALSE),0)</f>
        <v/>
      </c>
      <c r="AA16" s="16">
        <f>IFERROR(VLOOKUP(G16,Turnos!$A$5:$H$20,8,FALSE),0)</f>
        <v/>
      </c>
      <c r="AB16" s="16">
        <f>IFERROR(VLOOKUP(H16,Turnos!$A$5:$H$20,8,FALSE),0)</f>
        <v/>
      </c>
    </row>
    <row r="17">
      <c r="A17" s="10" t="n"/>
      <c r="B17" s="17" t="n"/>
      <c r="C17" s="17" t="n"/>
      <c r="D17" s="17" t="n"/>
      <c r="E17" s="17" t="n"/>
      <c r="F17" s="17" t="n"/>
      <c r="G17" s="17" t="n"/>
      <c r="H17" s="17" t="n"/>
      <c r="I17" s="18">
        <f>SUM(N17:T17)</f>
        <v/>
      </c>
      <c r="J17" s="19">
        <f>IFERROR(VLOOKUP($G$2,Límites!$A$2:$B$6,2,FALSE),"")</f>
        <v/>
      </c>
      <c r="K17" s="18">
        <f>IF(A17="","",MAX(0,I17-J17))</f>
        <v/>
      </c>
      <c r="L17" s="20">
        <f>IF(A17="","",TRIM(IF(COUNTIF(B17:H17,"D")+COUNTIF(B17:H17,"V")+COUNTIF(B17:H17,"F")=0,"Sin descanso (art. 69). ","")&amp;IF(COUNTIF(N17:T17,"&gt;12")&gt;0,"Más de 12 h en un día (art. 68). ","")&amp;IF(SUMPRODUCT(--(N17:T17&gt;V17:AB17))&gt;0,"Un turno supera el máximo diario de su tipo (art. 61). ","")&amp;IF(K17&gt;12,"Exceso mayor a 12 h semanales. ","")&amp;IF(COUNTIF(B17:H17,"N")&gt;0,"","")))</f>
        <v/>
      </c>
      <c r="N17" s="21">
        <f>IF(B17="",0,IFERROR(VLOOKUP(B17,Turnos!$A$5:$H$20,7,FALSE),0))</f>
        <v/>
      </c>
      <c r="O17" s="21">
        <f>IF(C17="",0,IFERROR(VLOOKUP(C17,Turnos!$A$5:$H$20,7,FALSE),0))</f>
        <v/>
      </c>
      <c r="P17" s="21">
        <f>IF(D17="",0,IFERROR(VLOOKUP(D17,Turnos!$A$5:$H$20,7,FALSE),0))</f>
        <v/>
      </c>
      <c r="Q17" s="21">
        <f>IF(E17="",0,IFERROR(VLOOKUP(E17,Turnos!$A$5:$H$20,7,FALSE),0))</f>
        <v/>
      </c>
      <c r="R17" s="21">
        <f>IF(F17="",0,IFERROR(VLOOKUP(F17,Turnos!$A$5:$H$20,7,FALSE),0))</f>
        <v/>
      </c>
      <c r="S17" s="21">
        <f>IF(G17="",0,IFERROR(VLOOKUP(G17,Turnos!$A$5:$H$20,7,FALSE),0))</f>
        <v/>
      </c>
      <c r="T17" s="21">
        <f>IF(H17="",0,IFERROR(VLOOKUP(H17,Turnos!$A$5:$H$20,7,FALSE),0))</f>
        <v/>
      </c>
      <c r="V17" s="16">
        <f>IFERROR(VLOOKUP(B17,Turnos!$A$5:$H$20,8,FALSE),0)</f>
        <v/>
      </c>
      <c r="W17" s="16">
        <f>IFERROR(VLOOKUP(C17,Turnos!$A$5:$H$20,8,FALSE),0)</f>
        <v/>
      </c>
      <c r="X17" s="16">
        <f>IFERROR(VLOOKUP(D17,Turnos!$A$5:$H$20,8,FALSE),0)</f>
        <v/>
      </c>
      <c r="Y17" s="16">
        <f>IFERROR(VLOOKUP(E17,Turnos!$A$5:$H$20,8,FALSE),0)</f>
        <v/>
      </c>
      <c r="Z17" s="16">
        <f>IFERROR(VLOOKUP(F17,Turnos!$A$5:$H$20,8,FALSE),0)</f>
        <v/>
      </c>
      <c r="AA17" s="16">
        <f>IFERROR(VLOOKUP(G17,Turnos!$A$5:$H$20,8,FALSE),0)</f>
        <v/>
      </c>
      <c r="AB17" s="16">
        <f>IFERROR(VLOOKUP(H17,Turnos!$A$5:$H$20,8,FALSE),0)</f>
        <v/>
      </c>
    </row>
    <row r="18">
      <c r="A18" s="10" t="n"/>
      <c r="B18" s="17" t="n"/>
      <c r="C18" s="17" t="n"/>
      <c r="D18" s="17" t="n"/>
      <c r="E18" s="17" t="n"/>
      <c r="F18" s="17" t="n"/>
      <c r="G18" s="17" t="n"/>
      <c r="H18" s="17" t="n"/>
      <c r="I18" s="18">
        <f>SUM(N18:T18)</f>
        <v/>
      </c>
      <c r="J18" s="19">
        <f>IFERROR(VLOOKUP($G$2,Límites!$A$2:$B$6,2,FALSE),"")</f>
        <v/>
      </c>
      <c r="K18" s="18">
        <f>IF(A18="","",MAX(0,I18-J18))</f>
        <v/>
      </c>
      <c r="L18" s="20">
        <f>IF(A18="","",TRIM(IF(COUNTIF(B18:H18,"D")+COUNTIF(B18:H18,"V")+COUNTIF(B18:H18,"F")=0,"Sin descanso (art. 69). ","")&amp;IF(COUNTIF(N18:T18,"&gt;12")&gt;0,"Más de 12 h en un día (art. 68). ","")&amp;IF(SUMPRODUCT(--(N18:T18&gt;V18:AB18))&gt;0,"Un turno supera el máximo diario de su tipo (art. 61). ","")&amp;IF(K18&gt;12,"Exceso mayor a 12 h semanales. ","")&amp;IF(COUNTIF(B18:H18,"N")&gt;0,"","")))</f>
        <v/>
      </c>
      <c r="N18" s="21">
        <f>IF(B18="",0,IFERROR(VLOOKUP(B18,Turnos!$A$5:$H$20,7,FALSE),0))</f>
        <v/>
      </c>
      <c r="O18" s="21">
        <f>IF(C18="",0,IFERROR(VLOOKUP(C18,Turnos!$A$5:$H$20,7,FALSE),0))</f>
        <v/>
      </c>
      <c r="P18" s="21">
        <f>IF(D18="",0,IFERROR(VLOOKUP(D18,Turnos!$A$5:$H$20,7,FALSE),0))</f>
        <v/>
      </c>
      <c r="Q18" s="21">
        <f>IF(E18="",0,IFERROR(VLOOKUP(E18,Turnos!$A$5:$H$20,7,FALSE),0))</f>
        <v/>
      </c>
      <c r="R18" s="21">
        <f>IF(F18="",0,IFERROR(VLOOKUP(F18,Turnos!$A$5:$H$20,7,FALSE),0))</f>
        <v/>
      </c>
      <c r="S18" s="21">
        <f>IF(G18="",0,IFERROR(VLOOKUP(G18,Turnos!$A$5:$H$20,7,FALSE),0))</f>
        <v/>
      </c>
      <c r="T18" s="21">
        <f>IF(H18="",0,IFERROR(VLOOKUP(H18,Turnos!$A$5:$H$20,7,FALSE),0))</f>
        <v/>
      </c>
      <c r="V18" s="16">
        <f>IFERROR(VLOOKUP(B18,Turnos!$A$5:$H$20,8,FALSE),0)</f>
        <v/>
      </c>
      <c r="W18" s="16">
        <f>IFERROR(VLOOKUP(C18,Turnos!$A$5:$H$20,8,FALSE),0)</f>
        <v/>
      </c>
      <c r="X18" s="16">
        <f>IFERROR(VLOOKUP(D18,Turnos!$A$5:$H$20,8,FALSE),0)</f>
        <v/>
      </c>
      <c r="Y18" s="16">
        <f>IFERROR(VLOOKUP(E18,Turnos!$A$5:$H$20,8,FALSE),0)</f>
        <v/>
      </c>
      <c r="Z18" s="16">
        <f>IFERROR(VLOOKUP(F18,Turnos!$A$5:$H$20,8,FALSE),0)</f>
        <v/>
      </c>
      <c r="AA18" s="16">
        <f>IFERROR(VLOOKUP(G18,Turnos!$A$5:$H$20,8,FALSE),0)</f>
        <v/>
      </c>
      <c r="AB18" s="16">
        <f>IFERROR(VLOOKUP(H18,Turnos!$A$5:$H$20,8,FALSE),0)</f>
        <v/>
      </c>
    </row>
    <row r="19">
      <c r="A19" s="10" t="n"/>
      <c r="B19" s="17" t="n"/>
      <c r="C19" s="17" t="n"/>
      <c r="D19" s="17" t="n"/>
      <c r="E19" s="17" t="n"/>
      <c r="F19" s="17" t="n"/>
      <c r="G19" s="17" t="n"/>
      <c r="H19" s="17" t="n"/>
      <c r="I19" s="18">
        <f>SUM(N19:T19)</f>
        <v/>
      </c>
      <c r="J19" s="19">
        <f>IFERROR(VLOOKUP($G$2,Límites!$A$2:$B$6,2,FALSE),"")</f>
        <v/>
      </c>
      <c r="K19" s="18">
        <f>IF(A19="","",MAX(0,I19-J19))</f>
        <v/>
      </c>
      <c r="L19" s="20">
        <f>IF(A19="","",TRIM(IF(COUNTIF(B19:H19,"D")+COUNTIF(B19:H19,"V")+COUNTIF(B19:H19,"F")=0,"Sin descanso (art. 69). ","")&amp;IF(COUNTIF(N19:T19,"&gt;12")&gt;0,"Más de 12 h en un día (art. 68). ","")&amp;IF(SUMPRODUCT(--(N19:T19&gt;V19:AB19))&gt;0,"Un turno supera el máximo diario de su tipo (art. 61). ","")&amp;IF(K19&gt;12,"Exceso mayor a 12 h semanales. ","")&amp;IF(COUNTIF(B19:H19,"N")&gt;0,"","")))</f>
        <v/>
      </c>
      <c r="N19" s="21">
        <f>IF(B19="",0,IFERROR(VLOOKUP(B19,Turnos!$A$5:$H$20,7,FALSE),0))</f>
        <v/>
      </c>
      <c r="O19" s="21">
        <f>IF(C19="",0,IFERROR(VLOOKUP(C19,Turnos!$A$5:$H$20,7,FALSE),0))</f>
        <v/>
      </c>
      <c r="P19" s="21">
        <f>IF(D19="",0,IFERROR(VLOOKUP(D19,Turnos!$A$5:$H$20,7,FALSE),0))</f>
        <v/>
      </c>
      <c r="Q19" s="21">
        <f>IF(E19="",0,IFERROR(VLOOKUP(E19,Turnos!$A$5:$H$20,7,FALSE),0))</f>
        <v/>
      </c>
      <c r="R19" s="21">
        <f>IF(F19="",0,IFERROR(VLOOKUP(F19,Turnos!$A$5:$H$20,7,FALSE),0))</f>
        <v/>
      </c>
      <c r="S19" s="21">
        <f>IF(G19="",0,IFERROR(VLOOKUP(G19,Turnos!$A$5:$H$20,7,FALSE),0))</f>
        <v/>
      </c>
      <c r="T19" s="21">
        <f>IF(H19="",0,IFERROR(VLOOKUP(H19,Turnos!$A$5:$H$20,7,FALSE),0))</f>
        <v/>
      </c>
      <c r="V19" s="16">
        <f>IFERROR(VLOOKUP(B19,Turnos!$A$5:$H$20,8,FALSE),0)</f>
        <v/>
      </c>
      <c r="W19" s="16">
        <f>IFERROR(VLOOKUP(C19,Turnos!$A$5:$H$20,8,FALSE),0)</f>
        <v/>
      </c>
      <c r="X19" s="16">
        <f>IFERROR(VLOOKUP(D19,Turnos!$A$5:$H$20,8,FALSE),0)</f>
        <v/>
      </c>
      <c r="Y19" s="16">
        <f>IFERROR(VLOOKUP(E19,Turnos!$A$5:$H$20,8,FALSE),0)</f>
        <v/>
      </c>
      <c r="Z19" s="16">
        <f>IFERROR(VLOOKUP(F19,Turnos!$A$5:$H$20,8,FALSE),0)</f>
        <v/>
      </c>
      <c r="AA19" s="16">
        <f>IFERROR(VLOOKUP(G19,Turnos!$A$5:$H$20,8,FALSE),0)</f>
        <v/>
      </c>
      <c r="AB19" s="16">
        <f>IFERROR(VLOOKUP(H19,Turnos!$A$5:$H$20,8,FALSE),0)</f>
        <v/>
      </c>
    </row>
    <row r="21">
      <c r="A21" s="16" t="inlineStr">
        <is>
          <t>Claves: las de la hoja «Turnos» · D descanso · V vacaciones · F falta. Plantilla de ChecaDía · checadia.com/recursos/plantilla-horarios-turnos</t>
        </is>
      </c>
    </row>
  </sheetData>
  <conditionalFormatting sqref="K5:K19">
    <cfRule type="expression" priority="1" dxfId="0">
      <formula>AND(ISNUMBER(K5),K5&gt;0)</formula>
    </cfRule>
  </conditionalFormatting>
  <conditionalFormatting sqref="L5:L19">
    <cfRule type="expression" priority="2" dxfId="1">
      <formula>LEN(L5)&gt;0</formula>
    </cfRule>
  </conditionalFormatting>
  <dataValidations count="2">
    <dataValidation sqref="G2" showDropDown="0" showInputMessage="0" showErrorMessage="0" allowBlank="0" type="list">
      <formula1>"2026,2027,2028,2029,2030"</formula1>
    </dataValidation>
    <dataValidation sqref="B5:H19" showDropDown="0" showInputMessage="0" showErrorMessage="0" allowBlank="1" type="list">
      <formula1>=Turnos!$A$5:$A$20</formula1>
    </dataValidation>
  </dataValidations>
  <pageMargins left="0.75" right="0.75" top="1" bottom="1" header="0.5" footer="0.5"/>
  <pageSetup orientation="landscape" fitToHeight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B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0" customWidth="1" min="11" max="11"/>
    <col width="40" customWidth="1" min="12" max="12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</cols>
  <sheetData>
    <row r="1">
      <c r="A1" s="7" t="inlineStr">
        <is>
          <t>Semana 2</t>
        </is>
      </c>
    </row>
    <row r="2">
      <c r="A2" s="14" t="inlineStr">
        <is>
          <t>Lunes de la semana:</t>
        </is>
      </c>
      <c r="C2" s="15" t="n"/>
      <c r="E2" s="14" t="inlineStr">
        <is>
          <t>Año de los límites:</t>
        </is>
      </c>
      <c r="G2" s="10" t="n">
        <v>2027</v>
      </c>
    </row>
    <row r="3">
      <c r="N3" s="16" t="inlineStr">
        <is>
          <t>Horas de cada día (cálculo)</t>
        </is>
      </c>
      <c r="V3" s="16" t="inlineStr">
        <is>
          <t>Máximo diario de cada turno (cálculo)</t>
        </is>
      </c>
    </row>
    <row r="4" ht="30" customHeight="1">
      <c r="A4" s="9" t="inlineStr">
        <is>
          <t>Persona</t>
        </is>
      </c>
      <c r="B4" s="9" t="inlineStr">
        <is>
          <t>Lun</t>
        </is>
      </c>
      <c r="C4" s="9" t="inlineStr">
        <is>
          <t>Mar</t>
        </is>
      </c>
      <c r="D4" s="9" t="inlineStr">
        <is>
          <t>Mié</t>
        </is>
      </c>
      <c r="E4" s="9" t="inlineStr">
        <is>
          <t>Jue</t>
        </is>
      </c>
      <c r="F4" s="9" t="inlineStr">
        <is>
          <t>Vie</t>
        </is>
      </c>
      <c r="G4" s="9" t="inlineStr">
        <is>
          <t>Sáb</t>
        </is>
      </c>
      <c r="H4" s="9" t="inlineStr">
        <is>
          <t>Dom</t>
        </is>
      </c>
      <c r="I4" s="9" t="inlineStr">
        <is>
          <t>Total semana (h)</t>
        </is>
      </c>
      <c r="J4" s="9" t="inlineStr">
        <is>
          <t>Límite del año (h)</t>
        </is>
      </c>
      <c r="K4" s="9" t="inlineStr">
        <is>
          <t>Exceso (h)</t>
        </is>
      </c>
      <c r="L4" s="9" t="inlineStr">
        <is>
          <t>Avisos</t>
        </is>
      </c>
      <c r="N4" s="16" t="inlineStr">
        <is>
          <t>h Lun</t>
        </is>
      </c>
      <c r="O4" s="16" t="inlineStr">
        <is>
          <t>h Mar</t>
        </is>
      </c>
      <c r="P4" s="16" t="inlineStr">
        <is>
          <t>h Mié</t>
        </is>
      </c>
      <c r="Q4" s="16" t="inlineStr">
        <is>
          <t>h Jue</t>
        </is>
      </c>
      <c r="R4" s="16" t="inlineStr">
        <is>
          <t>h Vie</t>
        </is>
      </c>
      <c r="S4" s="16" t="inlineStr">
        <is>
          <t>h Sáb</t>
        </is>
      </c>
      <c r="T4" s="16" t="inlineStr">
        <is>
          <t>h Dom</t>
        </is>
      </c>
      <c r="V4" s="16" t="inlineStr">
        <is>
          <t>máx Lun</t>
        </is>
      </c>
      <c r="W4" s="16" t="inlineStr">
        <is>
          <t>máx Mar</t>
        </is>
      </c>
      <c r="X4" s="16" t="inlineStr">
        <is>
          <t>máx Mié</t>
        </is>
      </c>
      <c r="Y4" s="16" t="inlineStr">
        <is>
          <t>máx Jue</t>
        </is>
      </c>
      <c r="Z4" s="16" t="inlineStr">
        <is>
          <t>máx Vie</t>
        </is>
      </c>
      <c r="AA4" s="16" t="inlineStr">
        <is>
          <t>máx Sáb</t>
        </is>
      </c>
      <c r="AB4" s="16" t="inlineStr">
        <is>
          <t>máx Dom</t>
        </is>
      </c>
    </row>
    <row r="5">
      <c r="A5" s="10" t="n"/>
      <c r="B5" s="17" t="n"/>
      <c r="C5" s="17" t="n"/>
      <c r="D5" s="17" t="n"/>
      <c r="E5" s="17" t="n"/>
      <c r="F5" s="17" t="n"/>
      <c r="G5" s="17" t="n"/>
      <c r="H5" s="17" t="n"/>
      <c r="I5" s="18">
        <f>SUM(N5:T5)</f>
        <v/>
      </c>
      <c r="J5" s="19">
        <f>IFERROR(VLOOKUP($G$2,Límites!$A$2:$B$6,2,FALSE),"")</f>
        <v/>
      </c>
      <c r="K5" s="18">
        <f>IF(A5="","",MAX(0,I5-J5))</f>
        <v/>
      </c>
      <c r="L5" s="20">
        <f>IF(A5="","",TRIM(IF(COUNTIF(B5:H5,"D")+COUNTIF(B5:H5,"V")+COUNTIF(B5:H5,"F")=0,"Sin descanso (art. 69). ","")&amp;IF(COUNTIF(N5:T5,"&gt;12")&gt;0,"Más de 12 h en un día (art. 68). ","")&amp;IF(SUMPRODUCT(--(N5:T5&gt;V5:AB5))&gt;0,"Un turno supera el máximo diario de su tipo (art. 61). ","")&amp;IF(K5&gt;12,"Exceso mayor a 12 h semanales. ","")&amp;IF(COUNTIF(B5:H5,"N")&gt;0,"","")))</f>
        <v/>
      </c>
      <c r="N5" s="21">
        <f>IF(B5="",0,IFERROR(VLOOKUP(B5,Turnos!$A$5:$H$20,7,FALSE),0))</f>
        <v/>
      </c>
      <c r="O5" s="21">
        <f>IF(C5="",0,IFERROR(VLOOKUP(C5,Turnos!$A$5:$H$20,7,FALSE),0))</f>
        <v/>
      </c>
      <c r="P5" s="21">
        <f>IF(D5="",0,IFERROR(VLOOKUP(D5,Turnos!$A$5:$H$20,7,FALSE),0))</f>
        <v/>
      </c>
      <c r="Q5" s="21">
        <f>IF(E5="",0,IFERROR(VLOOKUP(E5,Turnos!$A$5:$H$20,7,FALSE),0))</f>
        <v/>
      </c>
      <c r="R5" s="21">
        <f>IF(F5="",0,IFERROR(VLOOKUP(F5,Turnos!$A$5:$H$20,7,FALSE),0))</f>
        <v/>
      </c>
      <c r="S5" s="21">
        <f>IF(G5="",0,IFERROR(VLOOKUP(G5,Turnos!$A$5:$H$20,7,FALSE),0))</f>
        <v/>
      </c>
      <c r="T5" s="21">
        <f>IF(H5="",0,IFERROR(VLOOKUP(H5,Turnos!$A$5:$H$20,7,FALSE),0))</f>
        <v/>
      </c>
      <c r="V5" s="16">
        <f>IFERROR(VLOOKUP(B5,Turnos!$A$5:$H$20,8,FALSE),0)</f>
        <v/>
      </c>
      <c r="W5" s="16">
        <f>IFERROR(VLOOKUP(C5,Turnos!$A$5:$H$20,8,FALSE),0)</f>
        <v/>
      </c>
      <c r="X5" s="16">
        <f>IFERROR(VLOOKUP(D5,Turnos!$A$5:$H$20,8,FALSE),0)</f>
        <v/>
      </c>
      <c r="Y5" s="16">
        <f>IFERROR(VLOOKUP(E5,Turnos!$A$5:$H$20,8,FALSE),0)</f>
        <v/>
      </c>
      <c r="Z5" s="16">
        <f>IFERROR(VLOOKUP(F5,Turnos!$A$5:$H$20,8,FALSE),0)</f>
        <v/>
      </c>
      <c r="AA5" s="16">
        <f>IFERROR(VLOOKUP(G5,Turnos!$A$5:$H$20,8,FALSE),0)</f>
        <v/>
      </c>
      <c r="AB5" s="16">
        <f>IFERROR(VLOOKUP(H5,Turnos!$A$5:$H$20,8,FALSE),0)</f>
        <v/>
      </c>
    </row>
    <row r="6">
      <c r="A6" s="10" t="n"/>
      <c r="B6" s="17" t="n"/>
      <c r="C6" s="17" t="n"/>
      <c r="D6" s="17" t="n"/>
      <c r="E6" s="17" t="n"/>
      <c r="F6" s="17" t="n"/>
      <c r="G6" s="17" t="n"/>
      <c r="H6" s="17" t="n"/>
      <c r="I6" s="18">
        <f>SUM(N6:T6)</f>
        <v/>
      </c>
      <c r="J6" s="19">
        <f>IFERROR(VLOOKUP($G$2,Límites!$A$2:$B$6,2,FALSE),"")</f>
        <v/>
      </c>
      <c r="K6" s="18">
        <f>IF(A6="","",MAX(0,I6-J6))</f>
        <v/>
      </c>
      <c r="L6" s="20">
        <f>IF(A6="","",TRIM(IF(COUNTIF(B6:H6,"D")+COUNTIF(B6:H6,"V")+COUNTIF(B6:H6,"F")=0,"Sin descanso (art. 69). ","")&amp;IF(COUNTIF(N6:T6,"&gt;12")&gt;0,"Más de 12 h en un día (art. 68). ","")&amp;IF(SUMPRODUCT(--(N6:T6&gt;V6:AB6))&gt;0,"Un turno supera el máximo diario de su tipo (art. 61). ","")&amp;IF(K6&gt;12,"Exceso mayor a 12 h semanales. ","")&amp;IF(COUNTIF(B6:H6,"N")&gt;0,"","")))</f>
        <v/>
      </c>
      <c r="N6" s="21">
        <f>IF(B6="",0,IFERROR(VLOOKUP(B6,Turnos!$A$5:$H$20,7,FALSE),0))</f>
        <v/>
      </c>
      <c r="O6" s="21">
        <f>IF(C6="",0,IFERROR(VLOOKUP(C6,Turnos!$A$5:$H$20,7,FALSE),0))</f>
        <v/>
      </c>
      <c r="P6" s="21">
        <f>IF(D6="",0,IFERROR(VLOOKUP(D6,Turnos!$A$5:$H$20,7,FALSE),0))</f>
        <v/>
      </c>
      <c r="Q6" s="21">
        <f>IF(E6="",0,IFERROR(VLOOKUP(E6,Turnos!$A$5:$H$20,7,FALSE),0))</f>
        <v/>
      </c>
      <c r="R6" s="21">
        <f>IF(F6="",0,IFERROR(VLOOKUP(F6,Turnos!$A$5:$H$20,7,FALSE),0))</f>
        <v/>
      </c>
      <c r="S6" s="21">
        <f>IF(G6="",0,IFERROR(VLOOKUP(G6,Turnos!$A$5:$H$20,7,FALSE),0))</f>
        <v/>
      </c>
      <c r="T6" s="21">
        <f>IF(H6="",0,IFERROR(VLOOKUP(H6,Turnos!$A$5:$H$20,7,FALSE),0))</f>
        <v/>
      </c>
      <c r="V6" s="16">
        <f>IFERROR(VLOOKUP(B6,Turnos!$A$5:$H$20,8,FALSE),0)</f>
        <v/>
      </c>
      <c r="W6" s="16">
        <f>IFERROR(VLOOKUP(C6,Turnos!$A$5:$H$20,8,FALSE),0)</f>
        <v/>
      </c>
      <c r="X6" s="16">
        <f>IFERROR(VLOOKUP(D6,Turnos!$A$5:$H$20,8,FALSE),0)</f>
        <v/>
      </c>
      <c r="Y6" s="16">
        <f>IFERROR(VLOOKUP(E6,Turnos!$A$5:$H$20,8,FALSE),0)</f>
        <v/>
      </c>
      <c r="Z6" s="16">
        <f>IFERROR(VLOOKUP(F6,Turnos!$A$5:$H$20,8,FALSE),0)</f>
        <v/>
      </c>
      <c r="AA6" s="16">
        <f>IFERROR(VLOOKUP(G6,Turnos!$A$5:$H$20,8,FALSE),0)</f>
        <v/>
      </c>
      <c r="AB6" s="16">
        <f>IFERROR(VLOOKUP(H6,Turnos!$A$5:$H$20,8,FALSE),0)</f>
        <v/>
      </c>
    </row>
    <row r="7">
      <c r="A7" s="10" t="n"/>
      <c r="B7" s="17" t="n"/>
      <c r="C7" s="17" t="n"/>
      <c r="D7" s="17" t="n"/>
      <c r="E7" s="17" t="n"/>
      <c r="F7" s="17" t="n"/>
      <c r="G7" s="17" t="n"/>
      <c r="H7" s="17" t="n"/>
      <c r="I7" s="18">
        <f>SUM(N7:T7)</f>
        <v/>
      </c>
      <c r="J7" s="19">
        <f>IFERROR(VLOOKUP($G$2,Límites!$A$2:$B$6,2,FALSE),"")</f>
        <v/>
      </c>
      <c r="K7" s="18">
        <f>IF(A7="","",MAX(0,I7-J7))</f>
        <v/>
      </c>
      <c r="L7" s="20">
        <f>IF(A7="","",TRIM(IF(COUNTIF(B7:H7,"D")+COUNTIF(B7:H7,"V")+COUNTIF(B7:H7,"F")=0,"Sin descanso (art. 69). ","")&amp;IF(COUNTIF(N7:T7,"&gt;12")&gt;0,"Más de 12 h en un día (art. 68). ","")&amp;IF(SUMPRODUCT(--(N7:T7&gt;V7:AB7))&gt;0,"Un turno supera el máximo diario de su tipo (art. 61). ","")&amp;IF(K7&gt;12,"Exceso mayor a 12 h semanales. ","")&amp;IF(COUNTIF(B7:H7,"N")&gt;0,"","")))</f>
        <v/>
      </c>
      <c r="N7" s="21">
        <f>IF(B7="",0,IFERROR(VLOOKUP(B7,Turnos!$A$5:$H$20,7,FALSE),0))</f>
        <v/>
      </c>
      <c r="O7" s="21">
        <f>IF(C7="",0,IFERROR(VLOOKUP(C7,Turnos!$A$5:$H$20,7,FALSE),0))</f>
        <v/>
      </c>
      <c r="P7" s="21">
        <f>IF(D7="",0,IFERROR(VLOOKUP(D7,Turnos!$A$5:$H$20,7,FALSE),0))</f>
        <v/>
      </c>
      <c r="Q7" s="21">
        <f>IF(E7="",0,IFERROR(VLOOKUP(E7,Turnos!$A$5:$H$20,7,FALSE),0))</f>
        <v/>
      </c>
      <c r="R7" s="21">
        <f>IF(F7="",0,IFERROR(VLOOKUP(F7,Turnos!$A$5:$H$20,7,FALSE),0))</f>
        <v/>
      </c>
      <c r="S7" s="21">
        <f>IF(G7="",0,IFERROR(VLOOKUP(G7,Turnos!$A$5:$H$20,7,FALSE),0))</f>
        <v/>
      </c>
      <c r="T7" s="21">
        <f>IF(H7="",0,IFERROR(VLOOKUP(H7,Turnos!$A$5:$H$20,7,FALSE),0))</f>
        <v/>
      </c>
      <c r="V7" s="16">
        <f>IFERROR(VLOOKUP(B7,Turnos!$A$5:$H$20,8,FALSE),0)</f>
        <v/>
      </c>
      <c r="W7" s="16">
        <f>IFERROR(VLOOKUP(C7,Turnos!$A$5:$H$20,8,FALSE),0)</f>
        <v/>
      </c>
      <c r="X7" s="16">
        <f>IFERROR(VLOOKUP(D7,Turnos!$A$5:$H$20,8,FALSE),0)</f>
        <v/>
      </c>
      <c r="Y7" s="16">
        <f>IFERROR(VLOOKUP(E7,Turnos!$A$5:$H$20,8,FALSE),0)</f>
        <v/>
      </c>
      <c r="Z7" s="16">
        <f>IFERROR(VLOOKUP(F7,Turnos!$A$5:$H$20,8,FALSE),0)</f>
        <v/>
      </c>
      <c r="AA7" s="16">
        <f>IFERROR(VLOOKUP(G7,Turnos!$A$5:$H$20,8,FALSE),0)</f>
        <v/>
      </c>
      <c r="AB7" s="16">
        <f>IFERROR(VLOOKUP(H7,Turnos!$A$5:$H$20,8,FALSE),0)</f>
        <v/>
      </c>
    </row>
    <row r="8">
      <c r="A8" s="10" t="n"/>
      <c r="B8" s="17" t="n"/>
      <c r="C8" s="17" t="n"/>
      <c r="D8" s="17" t="n"/>
      <c r="E8" s="17" t="n"/>
      <c r="F8" s="17" t="n"/>
      <c r="G8" s="17" t="n"/>
      <c r="H8" s="17" t="n"/>
      <c r="I8" s="18">
        <f>SUM(N8:T8)</f>
        <v/>
      </c>
      <c r="J8" s="19">
        <f>IFERROR(VLOOKUP($G$2,Límites!$A$2:$B$6,2,FALSE),"")</f>
        <v/>
      </c>
      <c r="K8" s="18">
        <f>IF(A8="","",MAX(0,I8-J8))</f>
        <v/>
      </c>
      <c r="L8" s="20">
        <f>IF(A8="","",TRIM(IF(COUNTIF(B8:H8,"D")+COUNTIF(B8:H8,"V")+COUNTIF(B8:H8,"F")=0,"Sin descanso (art. 69). ","")&amp;IF(COUNTIF(N8:T8,"&gt;12")&gt;0,"Más de 12 h en un día (art. 68). ","")&amp;IF(SUMPRODUCT(--(N8:T8&gt;V8:AB8))&gt;0,"Un turno supera el máximo diario de su tipo (art. 61). ","")&amp;IF(K8&gt;12,"Exceso mayor a 12 h semanales. ","")&amp;IF(COUNTIF(B8:H8,"N")&gt;0,"","")))</f>
        <v/>
      </c>
      <c r="N8" s="21">
        <f>IF(B8="",0,IFERROR(VLOOKUP(B8,Turnos!$A$5:$H$20,7,FALSE),0))</f>
        <v/>
      </c>
      <c r="O8" s="21">
        <f>IF(C8="",0,IFERROR(VLOOKUP(C8,Turnos!$A$5:$H$20,7,FALSE),0))</f>
        <v/>
      </c>
      <c r="P8" s="21">
        <f>IF(D8="",0,IFERROR(VLOOKUP(D8,Turnos!$A$5:$H$20,7,FALSE),0))</f>
        <v/>
      </c>
      <c r="Q8" s="21">
        <f>IF(E8="",0,IFERROR(VLOOKUP(E8,Turnos!$A$5:$H$20,7,FALSE),0))</f>
        <v/>
      </c>
      <c r="R8" s="21">
        <f>IF(F8="",0,IFERROR(VLOOKUP(F8,Turnos!$A$5:$H$20,7,FALSE),0))</f>
        <v/>
      </c>
      <c r="S8" s="21">
        <f>IF(G8="",0,IFERROR(VLOOKUP(G8,Turnos!$A$5:$H$20,7,FALSE),0))</f>
        <v/>
      </c>
      <c r="T8" s="21">
        <f>IF(H8="",0,IFERROR(VLOOKUP(H8,Turnos!$A$5:$H$20,7,FALSE),0))</f>
        <v/>
      </c>
      <c r="V8" s="16">
        <f>IFERROR(VLOOKUP(B8,Turnos!$A$5:$H$20,8,FALSE),0)</f>
        <v/>
      </c>
      <c r="W8" s="16">
        <f>IFERROR(VLOOKUP(C8,Turnos!$A$5:$H$20,8,FALSE),0)</f>
        <v/>
      </c>
      <c r="X8" s="16">
        <f>IFERROR(VLOOKUP(D8,Turnos!$A$5:$H$20,8,FALSE),0)</f>
        <v/>
      </c>
      <c r="Y8" s="16">
        <f>IFERROR(VLOOKUP(E8,Turnos!$A$5:$H$20,8,FALSE),0)</f>
        <v/>
      </c>
      <c r="Z8" s="16">
        <f>IFERROR(VLOOKUP(F8,Turnos!$A$5:$H$20,8,FALSE),0)</f>
        <v/>
      </c>
      <c r="AA8" s="16">
        <f>IFERROR(VLOOKUP(G8,Turnos!$A$5:$H$20,8,FALSE),0)</f>
        <v/>
      </c>
      <c r="AB8" s="16">
        <f>IFERROR(VLOOKUP(H8,Turnos!$A$5:$H$20,8,FALSE),0)</f>
        <v/>
      </c>
    </row>
    <row r="9">
      <c r="A9" s="10" t="n"/>
      <c r="B9" s="17" t="n"/>
      <c r="C9" s="17" t="n"/>
      <c r="D9" s="17" t="n"/>
      <c r="E9" s="17" t="n"/>
      <c r="F9" s="17" t="n"/>
      <c r="G9" s="17" t="n"/>
      <c r="H9" s="17" t="n"/>
      <c r="I9" s="18">
        <f>SUM(N9:T9)</f>
        <v/>
      </c>
      <c r="J9" s="19">
        <f>IFERROR(VLOOKUP($G$2,Límites!$A$2:$B$6,2,FALSE),"")</f>
        <v/>
      </c>
      <c r="K9" s="18">
        <f>IF(A9="","",MAX(0,I9-J9))</f>
        <v/>
      </c>
      <c r="L9" s="20">
        <f>IF(A9="","",TRIM(IF(COUNTIF(B9:H9,"D")+COUNTIF(B9:H9,"V")+COUNTIF(B9:H9,"F")=0,"Sin descanso (art. 69). ","")&amp;IF(COUNTIF(N9:T9,"&gt;12")&gt;0,"Más de 12 h en un día (art. 68). ","")&amp;IF(SUMPRODUCT(--(N9:T9&gt;V9:AB9))&gt;0,"Un turno supera el máximo diario de su tipo (art. 61). ","")&amp;IF(K9&gt;12,"Exceso mayor a 12 h semanales. ","")&amp;IF(COUNTIF(B9:H9,"N")&gt;0,"","")))</f>
        <v/>
      </c>
      <c r="N9" s="21">
        <f>IF(B9="",0,IFERROR(VLOOKUP(B9,Turnos!$A$5:$H$20,7,FALSE),0))</f>
        <v/>
      </c>
      <c r="O9" s="21">
        <f>IF(C9="",0,IFERROR(VLOOKUP(C9,Turnos!$A$5:$H$20,7,FALSE),0))</f>
        <v/>
      </c>
      <c r="P9" s="21">
        <f>IF(D9="",0,IFERROR(VLOOKUP(D9,Turnos!$A$5:$H$20,7,FALSE),0))</f>
        <v/>
      </c>
      <c r="Q9" s="21">
        <f>IF(E9="",0,IFERROR(VLOOKUP(E9,Turnos!$A$5:$H$20,7,FALSE),0))</f>
        <v/>
      </c>
      <c r="R9" s="21">
        <f>IF(F9="",0,IFERROR(VLOOKUP(F9,Turnos!$A$5:$H$20,7,FALSE),0))</f>
        <v/>
      </c>
      <c r="S9" s="21">
        <f>IF(G9="",0,IFERROR(VLOOKUP(G9,Turnos!$A$5:$H$20,7,FALSE),0))</f>
        <v/>
      </c>
      <c r="T9" s="21">
        <f>IF(H9="",0,IFERROR(VLOOKUP(H9,Turnos!$A$5:$H$20,7,FALSE),0))</f>
        <v/>
      </c>
      <c r="V9" s="16">
        <f>IFERROR(VLOOKUP(B9,Turnos!$A$5:$H$20,8,FALSE),0)</f>
        <v/>
      </c>
      <c r="W9" s="16">
        <f>IFERROR(VLOOKUP(C9,Turnos!$A$5:$H$20,8,FALSE),0)</f>
        <v/>
      </c>
      <c r="X9" s="16">
        <f>IFERROR(VLOOKUP(D9,Turnos!$A$5:$H$20,8,FALSE),0)</f>
        <v/>
      </c>
      <c r="Y9" s="16">
        <f>IFERROR(VLOOKUP(E9,Turnos!$A$5:$H$20,8,FALSE),0)</f>
        <v/>
      </c>
      <c r="Z9" s="16">
        <f>IFERROR(VLOOKUP(F9,Turnos!$A$5:$H$20,8,FALSE),0)</f>
        <v/>
      </c>
      <c r="AA9" s="16">
        <f>IFERROR(VLOOKUP(G9,Turnos!$A$5:$H$20,8,FALSE),0)</f>
        <v/>
      </c>
      <c r="AB9" s="16">
        <f>IFERROR(VLOOKUP(H9,Turnos!$A$5:$H$20,8,FALSE),0)</f>
        <v/>
      </c>
    </row>
    <row r="10">
      <c r="A10" s="10" t="n"/>
      <c r="B10" s="17" t="n"/>
      <c r="C10" s="17" t="n"/>
      <c r="D10" s="17" t="n"/>
      <c r="E10" s="17" t="n"/>
      <c r="F10" s="17" t="n"/>
      <c r="G10" s="17" t="n"/>
      <c r="H10" s="17" t="n"/>
      <c r="I10" s="18">
        <f>SUM(N10:T10)</f>
        <v/>
      </c>
      <c r="J10" s="19">
        <f>IFERROR(VLOOKUP($G$2,Límites!$A$2:$B$6,2,FALSE),"")</f>
        <v/>
      </c>
      <c r="K10" s="18">
        <f>IF(A10="","",MAX(0,I10-J10))</f>
        <v/>
      </c>
      <c r="L10" s="20">
        <f>IF(A10="","",TRIM(IF(COUNTIF(B10:H10,"D")+COUNTIF(B10:H10,"V")+COUNTIF(B10:H10,"F")=0,"Sin descanso (art. 69). ","")&amp;IF(COUNTIF(N10:T10,"&gt;12")&gt;0,"Más de 12 h en un día (art. 68). ","")&amp;IF(SUMPRODUCT(--(N10:T10&gt;V10:AB10))&gt;0,"Un turno supera el máximo diario de su tipo (art. 61). ","")&amp;IF(K10&gt;12,"Exceso mayor a 12 h semanales. ","")&amp;IF(COUNTIF(B10:H10,"N")&gt;0,"","")))</f>
        <v/>
      </c>
      <c r="N10" s="21">
        <f>IF(B10="",0,IFERROR(VLOOKUP(B10,Turnos!$A$5:$H$20,7,FALSE),0))</f>
        <v/>
      </c>
      <c r="O10" s="21">
        <f>IF(C10="",0,IFERROR(VLOOKUP(C10,Turnos!$A$5:$H$20,7,FALSE),0))</f>
        <v/>
      </c>
      <c r="P10" s="21">
        <f>IF(D10="",0,IFERROR(VLOOKUP(D10,Turnos!$A$5:$H$20,7,FALSE),0))</f>
        <v/>
      </c>
      <c r="Q10" s="21">
        <f>IF(E10="",0,IFERROR(VLOOKUP(E10,Turnos!$A$5:$H$20,7,FALSE),0))</f>
        <v/>
      </c>
      <c r="R10" s="21">
        <f>IF(F10="",0,IFERROR(VLOOKUP(F10,Turnos!$A$5:$H$20,7,FALSE),0))</f>
        <v/>
      </c>
      <c r="S10" s="21">
        <f>IF(G10="",0,IFERROR(VLOOKUP(G10,Turnos!$A$5:$H$20,7,FALSE),0))</f>
        <v/>
      </c>
      <c r="T10" s="21">
        <f>IF(H10="",0,IFERROR(VLOOKUP(H10,Turnos!$A$5:$H$20,7,FALSE),0))</f>
        <v/>
      </c>
      <c r="V10" s="16">
        <f>IFERROR(VLOOKUP(B10,Turnos!$A$5:$H$20,8,FALSE),0)</f>
        <v/>
      </c>
      <c r="W10" s="16">
        <f>IFERROR(VLOOKUP(C10,Turnos!$A$5:$H$20,8,FALSE),0)</f>
        <v/>
      </c>
      <c r="X10" s="16">
        <f>IFERROR(VLOOKUP(D10,Turnos!$A$5:$H$20,8,FALSE),0)</f>
        <v/>
      </c>
      <c r="Y10" s="16">
        <f>IFERROR(VLOOKUP(E10,Turnos!$A$5:$H$20,8,FALSE),0)</f>
        <v/>
      </c>
      <c r="Z10" s="16">
        <f>IFERROR(VLOOKUP(F10,Turnos!$A$5:$H$20,8,FALSE),0)</f>
        <v/>
      </c>
      <c r="AA10" s="16">
        <f>IFERROR(VLOOKUP(G10,Turnos!$A$5:$H$20,8,FALSE),0)</f>
        <v/>
      </c>
      <c r="AB10" s="16">
        <f>IFERROR(VLOOKUP(H10,Turnos!$A$5:$H$20,8,FALSE),0)</f>
        <v/>
      </c>
    </row>
    <row r="11">
      <c r="A11" s="10" t="n"/>
      <c r="B11" s="17" t="n"/>
      <c r="C11" s="17" t="n"/>
      <c r="D11" s="17" t="n"/>
      <c r="E11" s="17" t="n"/>
      <c r="F11" s="17" t="n"/>
      <c r="G11" s="17" t="n"/>
      <c r="H11" s="17" t="n"/>
      <c r="I11" s="18">
        <f>SUM(N11:T11)</f>
        <v/>
      </c>
      <c r="J11" s="19">
        <f>IFERROR(VLOOKUP($G$2,Límites!$A$2:$B$6,2,FALSE),"")</f>
        <v/>
      </c>
      <c r="K11" s="18">
        <f>IF(A11="","",MAX(0,I11-J11))</f>
        <v/>
      </c>
      <c r="L11" s="20">
        <f>IF(A11="","",TRIM(IF(COUNTIF(B11:H11,"D")+COUNTIF(B11:H11,"V")+COUNTIF(B11:H11,"F")=0,"Sin descanso (art. 69). ","")&amp;IF(COUNTIF(N11:T11,"&gt;12")&gt;0,"Más de 12 h en un día (art. 68). ","")&amp;IF(SUMPRODUCT(--(N11:T11&gt;V11:AB11))&gt;0,"Un turno supera el máximo diario de su tipo (art. 61). ","")&amp;IF(K11&gt;12,"Exceso mayor a 12 h semanales. ","")&amp;IF(COUNTIF(B11:H11,"N")&gt;0,"","")))</f>
        <v/>
      </c>
      <c r="N11" s="21">
        <f>IF(B11="",0,IFERROR(VLOOKUP(B11,Turnos!$A$5:$H$20,7,FALSE),0))</f>
        <v/>
      </c>
      <c r="O11" s="21">
        <f>IF(C11="",0,IFERROR(VLOOKUP(C11,Turnos!$A$5:$H$20,7,FALSE),0))</f>
        <v/>
      </c>
      <c r="P11" s="21">
        <f>IF(D11="",0,IFERROR(VLOOKUP(D11,Turnos!$A$5:$H$20,7,FALSE),0))</f>
        <v/>
      </c>
      <c r="Q11" s="21">
        <f>IF(E11="",0,IFERROR(VLOOKUP(E11,Turnos!$A$5:$H$20,7,FALSE),0))</f>
        <v/>
      </c>
      <c r="R11" s="21">
        <f>IF(F11="",0,IFERROR(VLOOKUP(F11,Turnos!$A$5:$H$20,7,FALSE),0))</f>
        <v/>
      </c>
      <c r="S11" s="21">
        <f>IF(G11="",0,IFERROR(VLOOKUP(G11,Turnos!$A$5:$H$20,7,FALSE),0))</f>
        <v/>
      </c>
      <c r="T11" s="21">
        <f>IF(H11="",0,IFERROR(VLOOKUP(H11,Turnos!$A$5:$H$20,7,FALSE),0))</f>
        <v/>
      </c>
      <c r="V11" s="16">
        <f>IFERROR(VLOOKUP(B11,Turnos!$A$5:$H$20,8,FALSE),0)</f>
        <v/>
      </c>
      <c r="W11" s="16">
        <f>IFERROR(VLOOKUP(C11,Turnos!$A$5:$H$20,8,FALSE),0)</f>
        <v/>
      </c>
      <c r="X11" s="16">
        <f>IFERROR(VLOOKUP(D11,Turnos!$A$5:$H$20,8,FALSE),0)</f>
        <v/>
      </c>
      <c r="Y11" s="16">
        <f>IFERROR(VLOOKUP(E11,Turnos!$A$5:$H$20,8,FALSE),0)</f>
        <v/>
      </c>
      <c r="Z11" s="16">
        <f>IFERROR(VLOOKUP(F11,Turnos!$A$5:$H$20,8,FALSE),0)</f>
        <v/>
      </c>
      <c r="AA11" s="16">
        <f>IFERROR(VLOOKUP(G11,Turnos!$A$5:$H$20,8,FALSE),0)</f>
        <v/>
      </c>
      <c r="AB11" s="16">
        <f>IFERROR(VLOOKUP(H11,Turnos!$A$5:$H$20,8,FALSE),0)</f>
        <v/>
      </c>
    </row>
    <row r="12">
      <c r="A12" s="10" t="n"/>
      <c r="B12" s="17" t="n"/>
      <c r="C12" s="17" t="n"/>
      <c r="D12" s="17" t="n"/>
      <c r="E12" s="17" t="n"/>
      <c r="F12" s="17" t="n"/>
      <c r="G12" s="17" t="n"/>
      <c r="H12" s="17" t="n"/>
      <c r="I12" s="18">
        <f>SUM(N12:T12)</f>
        <v/>
      </c>
      <c r="J12" s="19">
        <f>IFERROR(VLOOKUP($G$2,Límites!$A$2:$B$6,2,FALSE),"")</f>
        <v/>
      </c>
      <c r="K12" s="18">
        <f>IF(A12="","",MAX(0,I12-J12))</f>
        <v/>
      </c>
      <c r="L12" s="20">
        <f>IF(A12="","",TRIM(IF(COUNTIF(B12:H12,"D")+COUNTIF(B12:H12,"V")+COUNTIF(B12:H12,"F")=0,"Sin descanso (art. 69). ","")&amp;IF(COUNTIF(N12:T12,"&gt;12")&gt;0,"Más de 12 h en un día (art. 68). ","")&amp;IF(SUMPRODUCT(--(N12:T12&gt;V12:AB12))&gt;0,"Un turno supera el máximo diario de su tipo (art. 61). ","")&amp;IF(K12&gt;12,"Exceso mayor a 12 h semanales. ","")&amp;IF(COUNTIF(B12:H12,"N")&gt;0,"","")))</f>
        <v/>
      </c>
      <c r="N12" s="21">
        <f>IF(B12="",0,IFERROR(VLOOKUP(B12,Turnos!$A$5:$H$20,7,FALSE),0))</f>
        <v/>
      </c>
      <c r="O12" s="21">
        <f>IF(C12="",0,IFERROR(VLOOKUP(C12,Turnos!$A$5:$H$20,7,FALSE),0))</f>
        <v/>
      </c>
      <c r="P12" s="21">
        <f>IF(D12="",0,IFERROR(VLOOKUP(D12,Turnos!$A$5:$H$20,7,FALSE),0))</f>
        <v/>
      </c>
      <c r="Q12" s="21">
        <f>IF(E12="",0,IFERROR(VLOOKUP(E12,Turnos!$A$5:$H$20,7,FALSE),0))</f>
        <v/>
      </c>
      <c r="R12" s="21">
        <f>IF(F12="",0,IFERROR(VLOOKUP(F12,Turnos!$A$5:$H$20,7,FALSE),0))</f>
        <v/>
      </c>
      <c r="S12" s="21">
        <f>IF(G12="",0,IFERROR(VLOOKUP(G12,Turnos!$A$5:$H$20,7,FALSE),0))</f>
        <v/>
      </c>
      <c r="T12" s="21">
        <f>IF(H12="",0,IFERROR(VLOOKUP(H12,Turnos!$A$5:$H$20,7,FALSE),0))</f>
        <v/>
      </c>
      <c r="V12" s="16">
        <f>IFERROR(VLOOKUP(B12,Turnos!$A$5:$H$20,8,FALSE),0)</f>
        <v/>
      </c>
      <c r="W12" s="16">
        <f>IFERROR(VLOOKUP(C12,Turnos!$A$5:$H$20,8,FALSE),0)</f>
        <v/>
      </c>
      <c r="X12" s="16">
        <f>IFERROR(VLOOKUP(D12,Turnos!$A$5:$H$20,8,FALSE),0)</f>
        <v/>
      </c>
      <c r="Y12" s="16">
        <f>IFERROR(VLOOKUP(E12,Turnos!$A$5:$H$20,8,FALSE),0)</f>
        <v/>
      </c>
      <c r="Z12" s="16">
        <f>IFERROR(VLOOKUP(F12,Turnos!$A$5:$H$20,8,FALSE),0)</f>
        <v/>
      </c>
      <c r="AA12" s="16">
        <f>IFERROR(VLOOKUP(G12,Turnos!$A$5:$H$20,8,FALSE),0)</f>
        <v/>
      </c>
      <c r="AB12" s="16">
        <f>IFERROR(VLOOKUP(H12,Turnos!$A$5:$H$20,8,FALSE),0)</f>
        <v/>
      </c>
    </row>
    <row r="13">
      <c r="A13" s="10" t="n"/>
      <c r="B13" s="17" t="n"/>
      <c r="C13" s="17" t="n"/>
      <c r="D13" s="17" t="n"/>
      <c r="E13" s="17" t="n"/>
      <c r="F13" s="17" t="n"/>
      <c r="G13" s="17" t="n"/>
      <c r="H13" s="17" t="n"/>
      <c r="I13" s="18">
        <f>SUM(N13:T13)</f>
        <v/>
      </c>
      <c r="J13" s="19">
        <f>IFERROR(VLOOKUP($G$2,Límites!$A$2:$B$6,2,FALSE),"")</f>
        <v/>
      </c>
      <c r="K13" s="18">
        <f>IF(A13="","",MAX(0,I13-J13))</f>
        <v/>
      </c>
      <c r="L13" s="20">
        <f>IF(A13="","",TRIM(IF(COUNTIF(B13:H13,"D")+COUNTIF(B13:H13,"V")+COUNTIF(B13:H13,"F")=0,"Sin descanso (art. 69). ","")&amp;IF(COUNTIF(N13:T13,"&gt;12")&gt;0,"Más de 12 h en un día (art. 68). ","")&amp;IF(SUMPRODUCT(--(N13:T13&gt;V13:AB13))&gt;0,"Un turno supera el máximo diario de su tipo (art. 61). ","")&amp;IF(K13&gt;12,"Exceso mayor a 12 h semanales. ","")&amp;IF(COUNTIF(B13:H13,"N")&gt;0,"","")))</f>
        <v/>
      </c>
      <c r="N13" s="21">
        <f>IF(B13="",0,IFERROR(VLOOKUP(B13,Turnos!$A$5:$H$20,7,FALSE),0))</f>
        <v/>
      </c>
      <c r="O13" s="21">
        <f>IF(C13="",0,IFERROR(VLOOKUP(C13,Turnos!$A$5:$H$20,7,FALSE),0))</f>
        <v/>
      </c>
      <c r="P13" s="21">
        <f>IF(D13="",0,IFERROR(VLOOKUP(D13,Turnos!$A$5:$H$20,7,FALSE),0))</f>
        <v/>
      </c>
      <c r="Q13" s="21">
        <f>IF(E13="",0,IFERROR(VLOOKUP(E13,Turnos!$A$5:$H$20,7,FALSE),0))</f>
        <v/>
      </c>
      <c r="R13" s="21">
        <f>IF(F13="",0,IFERROR(VLOOKUP(F13,Turnos!$A$5:$H$20,7,FALSE),0))</f>
        <v/>
      </c>
      <c r="S13" s="21">
        <f>IF(G13="",0,IFERROR(VLOOKUP(G13,Turnos!$A$5:$H$20,7,FALSE),0))</f>
        <v/>
      </c>
      <c r="T13" s="21">
        <f>IF(H13="",0,IFERROR(VLOOKUP(H13,Turnos!$A$5:$H$20,7,FALSE),0))</f>
        <v/>
      </c>
      <c r="V13" s="16">
        <f>IFERROR(VLOOKUP(B13,Turnos!$A$5:$H$20,8,FALSE),0)</f>
        <v/>
      </c>
      <c r="W13" s="16">
        <f>IFERROR(VLOOKUP(C13,Turnos!$A$5:$H$20,8,FALSE),0)</f>
        <v/>
      </c>
      <c r="X13" s="16">
        <f>IFERROR(VLOOKUP(D13,Turnos!$A$5:$H$20,8,FALSE),0)</f>
        <v/>
      </c>
      <c r="Y13" s="16">
        <f>IFERROR(VLOOKUP(E13,Turnos!$A$5:$H$20,8,FALSE),0)</f>
        <v/>
      </c>
      <c r="Z13" s="16">
        <f>IFERROR(VLOOKUP(F13,Turnos!$A$5:$H$20,8,FALSE),0)</f>
        <v/>
      </c>
      <c r="AA13" s="16">
        <f>IFERROR(VLOOKUP(G13,Turnos!$A$5:$H$20,8,FALSE),0)</f>
        <v/>
      </c>
      <c r="AB13" s="16">
        <f>IFERROR(VLOOKUP(H13,Turnos!$A$5:$H$20,8,FALSE),0)</f>
        <v/>
      </c>
    </row>
    <row r="14">
      <c r="A14" s="10" t="n"/>
      <c r="B14" s="17" t="n"/>
      <c r="C14" s="17" t="n"/>
      <c r="D14" s="17" t="n"/>
      <c r="E14" s="17" t="n"/>
      <c r="F14" s="17" t="n"/>
      <c r="G14" s="17" t="n"/>
      <c r="H14" s="17" t="n"/>
      <c r="I14" s="18">
        <f>SUM(N14:T14)</f>
        <v/>
      </c>
      <c r="J14" s="19">
        <f>IFERROR(VLOOKUP($G$2,Límites!$A$2:$B$6,2,FALSE),"")</f>
        <v/>
      </c>
      <c r="K14" s="18">
        <f>IF(A14="","",MAX(0,I14-J14))</f>
        <v/>
      </c>
      <c r="L14" s="20">
        <f>IF(A14="","",TRIM(IF(COUNTIF(B14:H14,"D")+COUNTIF(B14:H14,"V")+COUNTIF(B14:H14,"F")=0,"Sin descanso (art. 69). ","")&amp;IF(COUNTIF(N14:T14,"&gt;12")&gt;0,"Más de 12 h en un día (art. 68). ","")&amp;IF(SUMPRODUCT(--(N14:T14&gt;V14:AB14))&gt;0,"Un turno supera el máximo diario de su tipo (art. 61). ","")&amp;IF(K14&gt;12,"Exceso mayor a 12 h semanales. ","")&amp;IF(COUNTIF(B14:H14,"N")&gt;0,"","")))</f>
        <v/>
      </c>
      <c r="N14" s="21">
        <f>IF(B14="",0,IFERROR(VLOOKUP(B14,Turnos!$A$5:$H$20,7,FALSE),0))</f>
        <v/>
      </c>
      <c r="O14" s="21">
        <f>IF(C14="",0,IFERROR(VLOOKUP(C14,Turnos!$A$5:$H$20,7,FALSE),0))</f>
        <v/>
      </c>
      <c r="P14" s="21">
        <f>IF(D14="",0,IFERROR(VLOOKUP(D14,Turnos!$A$5:$H$20,7,FALSE),0))</f>
        <v/>
      </c>
      <c r="Q14" s="21">
        <f>IF(E14="",0,IFERROR(VLOOKUP(E14,Turnos!$A$5:$H$20,7,FALSE),0))</f>
        <v/>
      </c>
      <c r="R14" s="21">
        <f>IF(F14="",0,IFERROR(VLOOKUP(F14,Turnos!$A$5:$H$20,7,FALSE),0))</f>
        <v/>
      </c>
      <c r="S14" s="21">
        <f>IF(G14="",0,IFERROR(VLOOKUP(G14,Turnos!$A$5:$H$20,7,FALSE),0))</f>
        <v/>
      </c>
      <c r="T14" s="21">
        <f>IF(H14="",0,IFERROR(VLOOKUP(H14,Turnos!$A$5:$H$20,7,FALSE),0))</f>
        <v/>
      </c>
      <c r="V14" s="16">
        <f>IFERROR(VLOOKUP(B14,Turnos!$A$5:$H$20,8,FALSE),0)</f>
        <v/>
      </c>
      <c r="W14" s="16">
        <f>IFERROR(VLOOKUP(C14,Turnos!$A$5:$H$20,8,FALSE),0)</f>
        <v/>
      </c>
      <c r="X14" s="16">
        <f>IFERROR(VLOOKUP(D14,Turnos!$A$5:$H$20,8,FALSE),0)</f>
        <v/>
      </c>
      <c r="Y14" s="16">
        <f>IFERROR(VLOOKUP(E14,Turnos!$A$5:$H$20,8,FALSE),0)</f>
        <v/>
      </c>
      <c r="Z14" s="16">
        <f>IFERROR(VLOOKUP(F14,Turnos!$A$5:$H$20,8,FALSE),0)</f>
        <v/>
      </c>
      <c r="AA14" s="16">
        <f>IFERROR(VLOOKUP(G14,Turnos!$A$5:$H$20,8,FALSE),0)</f>
        <v/>
      </c>
      <c r="AB14" s="16">
        <f>IFERROR(VLOOKUP(H14,Turnos!$A$5:$H$20,8,FALSE),0)</f>
        <v/>
      </c>
    </row>
    <row r="15">
      <c r="A15" s="10" t="n"/>
      <c r="B15" s="17" t="n"/>
      <c r="C15" s="17" t="n"/>
      <c r="D15" s="17" t="n"/>
      <c r="E15" s="17" t="n"/>
      <c r="F15" s="17" t="n"/>
      <c r="G15" s="17" t="n"/>
      <c r="H15" s="17" t="n"/>
      <c r="I15" s="18">
        <f>SUM(N15:T15)</f>
        <v/>
      </c>
      <c r="J15" s="19">
        <f>IFERROR(VLOOKUP($G$2,Límites!$A$2:$B$6,2,FALSE),"")</f>
        <v/>
      </c>
      <c r="K15" s="18">
        <f>IF(A15="","",MAX(0,I15-J15))</f>
        <v/>
      </c>
      <c r="L15" s="20">
        <f>IF(A15="","",TRIM(IF(COUNTIF(B15:H15,"D")+COUNTIF(B15:H15,"V")+COUNTIF(B15:H15,"F")=0,"Sin descanso (art. 69). ","")&amp;IF(COUNTIF(N15:T15,"&gt;12")&gt;0,"Más de 12 h en un día (art. 68). ","")&amp;IF(SUMPRODUCT(--(N15:T15&gt;V15:AB15))&gt;0,"Un turno supera el máximo diario de su tipo (art. 61). ","")&amp;IF(K15&gt;12,"Exceso mayor a 12 h semanales. ","")&amp;IF(COUNTIF(B15:H15,"N")&gt;0,"","")))</f>
        <v/>
      </c>
      <c r="N15" s="21">
        <f>IF(B15="",0,IFERROR(VLOOKUP(B15,Turnos!$A$5:$H$20,7,FALSE),0))</f>
        <v/>
      </c>
      <c r="O15" s="21">
        <f>IF(C15="",0,IFERROR(VLOOKUP(C15,Turnos!$A$5:$H$20,7,FALSE),0))</f>
        <v/>
      </c>
      <c r="P15" s="21">
        <f>IF(D15="",0,IFERROR(VLOOKUP(D15,Turnos!$A$5:$H$20,7,FALSE),0))</f>
        <v/>
      </c>
      <c r="Q15" s="21">
        <f>IF(E15="",0,IFERROR(VLOOKUP(E15,Turnos!$A$5:$H$20,7,FALSE),0))</f>
        <v/>
      </c>
      <c r="R15" s="21">
        <f>IF(F15="",0,IFERROR(VLOOKUP(F15,Turnos!$A$5:$H$20,7,FALSE),0))</f>
        <v/>
      </c>
      <c r="S15" s="21">
        <f>IF(G15="",0,IFERROR(VLOOKUP(G15,Turnos!$A$5:$H$20,7,FALSE),0))</f>
        <v/>
      </c>
      <c r="T15" s="21">
        <f>IF(H15="",0,IFERROR(VLOOKUP(H15,Turnos!$A$5:$H$20,7,FALSE),0))</f>
        <v/>
      </c>
      <c r="V15" s="16">
        <f>IFERROR(VLOOKUP(B15,Turnos!$A$5:$H$20,8,FALSE),0)</f>
        <v/>
      </c>
      <c r="W15" s="16">
        <f>IFERROR(VLOOKUP(C15,Turnos!$A$5:$H$20,8,FALSE),0)</f>
        <v/>
      </c>
      <c r="X15" s="16">
        <f>IFERROR(VLOOKUP(D15,Turnos!$A$5:$H$20,8,FALSE),0)</f>
        <v/>
      </c>
      <c r="Y15" s="16">
        <f>IFERROR(VLOOKUP(E15,Turnos!$A$5:$H$20,8,FALSE),0)</f>
        <v/>
      </c>
      <c r="Z15" s="16">
        <f>IFERROR(VLOOKUP(F15,Turnos!$A$5:$H$20,8,FALSE),0)</f>
        <v/>
      </c>
      <c r="AA15" s="16">
        <f>IFERROR(VLOOKUP(G15,Turnos!$A$5:$H$20,8,FALSE),0)</f>
        <v/>
      </c>
      <c r="AB15" s="16">
        <f>IFERROR(VLOOKUP(H15,Turnos!$A$5:$H$20,8,FALSE),0)</f>
        <v/>
      </c>
    </row>
    <row r="16">
      <c r="A16" s="10" t="n"/>
      <c r="B16" s="17" t="n"/>
      <c r="C16" s="17" t="n"/>
      <c r="D16" s="17" t="n"/>
      <c r="E16" s="17" t="n"/>
      <c r="F16" s="17" t="n"/>
      <c r="G16" s="17" t="n"/>
      <c r="H16" s="17" t="n"/>
      <c r="I16" s="18">
        <f>SUM(N16:T16)</f>
        <v/>
      </c>
      <c r="J16" s="19">
        <f>IFERROR(VLOOKUP($G$2,Límites!$A$2:$B$6,2,FALSE),"")</f>
        <v/>
      </c>
      <c r="K16" s="18">
        <f>IF(A16="","",MAX(0,I16-J16))</f>
        <v/>
      </c>
      <c r="L16" s="20">
        <f>IF(A16="","",TRIM(IF(COUNTIF(B16:H16,"D")+COUNTIF(B16:H16,"V")+COUNTIF(B16:H16,"F")=0,"Sin descanso (art. 69). ","")&amp;IF(COUNTIF(N16:T16,"&gt;12")&gt;0,"Más de 12 h en un día (art. 68). ","")&amp;IF(SUMPRODUCT(--(N16:T16&gt;V16:AB16))&gt;0,"Un turno supera el máximo diario de su tipo (art. 61). ","")&amp;IF(K16&gt;12,"Exceso mayor a 12 h semanales. ","")&amp;IF(COUNTIF(B16:H16,"N")&gt;0,"","")))</f>
        <v/>
      </c>
      <c r="N16" s="21">
        <f>IF(B16="",0,IFERROR(VLOOKUP(B16,Turnos!$A$5:$H$20,7,FALSE),0))</f>
        <v/>
      </c>
      <c r="O16" s="21">
        <f>IF(C16="",0,IFERROR(VLOOKUP(C16,Turnos!$A$5:$H$20,7,FALSE),0))</f>
        <v/>
      </c>
      <c r="P16" s="21">
        <f>IF(D16="",0,IFERROR(VLOOKUP(D16,Turnos!$A$5:$H$20,7,FALSE),0))</f>
        <v/>
      </c>
      <c r="Q16" s="21">
        <f>IF(E16="",0,IFERROR(VLOOKUP(E16,Turnos!$A$5:$H$20,7,FALSE),0))</f>
        <v/>
      </c>
      <c r="R16" s="21">
        <f>IF(F16="",0,IFERROR(VLOOKUP(F16,Turnos!$A$5:$H$20,7,FALSE),0))</f>
        <v/>
      </c>
      <c r="S16" s="21">
        <f>IF(G16="",0,IFERROR(VLOOKUP(G16,Turnos!$A$5:$H$20,7,FALSE),0))</f>
        <v/>
      </c>
      <c r="T16" s="21">
        <f>IF(H16="",0,IFERROR(VLOOKUP(H16,Turnos!$A$5:$H$20,7,FALSE),0))</f>
        <v/>
      </c>
      <c r="V16" s="16">
        <f>IFERROR(VLOOKUP(B16,Turnos!$A$5:$H$20,8,FALSE),0)</f>
        <v/>
      </c>
      <c r="W16" s="16">
        <f>IFERROR(VLOOKUP(C16,Turnos!$A$5:$H$20,8,FALSE),0)</f>
        <v/>
      </c>
      <c r="X16" s="16">
        <f>IFERROR(VLOOKUP(D16,Turnos!$A$5:$H$20,8,FALSE),0)</f>
        <v/>
      </c>
      <c r="Y16" s="16">
        <f>IFERROR(VLOOKUP(E16,Turnos!$A$5:$H$20,8,FALSE),0)</f>
        <v/>
      </c>
      <c r="Z16" s="16">
        <f>IFERROR(VLOOKUP(F16,Turnos!$A$5:$H$20,8,FALSE),0)</f>
        <v/>
      </c>
      <c r="AA16" s="16">
        <f>IFERROR(VLOOKUP(G16,Turnos!$A$5:$H$20,8,FALSE),0)</f>
        <v/>
      </c>
      <c r="AB16" s="16">
        <f>IFERROR(VLOOKUP(H16,Turnos!$A$5:$H$20,8,FALSE),0)</f>
        <v/>
      </c>
    </row>
    <row r="17">
      <c r="A17" s="10" t="n"/>
      <c r="B17" s="17" t="n"/>
      <c r="C17" s="17" t="n"/>
      <c r="D17" s="17" t="n"/>
      <c r="E17" s="17" t="n"/>
      <c r="F17" s="17" t="n"/>
      <c r="G17" s="17" t="n"/>
      <c r="H17" s="17" t="n"/>
      <c r="I17" s="18">
        <f>SUM(N17:T17)</f>
        <v/>
      </c>
      <c r="J17" s="19">
        <f>IFERROR(VLOOKUP($G$2,Límites!$A$2:$B$6,2,FALSE),"")</f>
        <v/>
      </c>
      <c r="K17" s="18">
        <f>IF(A17="","",MAX(0,I17-J17))</f>
        <v/>
      </c>
      <c r="L17" s="20">
        <f>IF(A17="","",TRIM(IF(COUNTIF(B17:H17,"D")+COUNTIF(B17:H17,"V")+COUNTIF(B17:H17,"F")=0,"Sin descanso (art. 69). ","")&amp;IF(COUNTIF(N17:T17,"&gt;12")&gt;0,"Más de 12 h en un día (art. 68). ","")&amp;IF(SUMPRODUCT(--(N17:T17&gt;V17:AB17))&gt;0,"Un turno supera el máximo diario de su tipo (art. 61). ","")&amp;IF(K17&gt;12,"Exceso mayor a 12 h semanales. ","")&amp;IF(COUNTIF(B17:H17,"N")&gt;0,"","")))</f>
        <v/>
      </c>
      <c r="N17" s="21">
        <f>IF(B17="",0,IFERROR(VLOOKUP(B17,Turnos!$A$5:$H$20,7,FALSE),0))</f>
        <v/>
      </c>
      <c r="O17" s="21">
        <f>IF(C17="",0,IFERROR(VLOOKUP(C17,Turnos!$A$5:$H$20,7,FALSE),0))</f>
        <v/>
      </c>
      <c r="P17" s="21">
        <f>IF(D17="",0,IFERROR(VLOOKUP(D17,Turnos!$A$5:$H$20,7,FALSE),0))</f>
        <v/>
      </c>
      <c r="Q17" s="21">
        <f>IF(E17="",0,IFERROR(VLOOKUP(E17,Turnos!$A$5:$H$20,7,FALSE),0))</f>
        <v/>
      </c>
      <c r="R17" s="21">
        <f>IF(F17="",0,IFERROR(VLOOKUP(F17,Turnos!$A$5:$H$20,7,FALSE),0))</f>
        <v/>
      </c>
      <c r="S17" s="21">
        <f>IF(G17="",0,IFERROR(VLOOKUP(G17,Turnos!$A$5:$H$20,7,FALSE),0))</f>
        <v/>
      </c>
      <c r="T17" s="21">
        <f>IF(H17="",0,IFERROR(VLOOKUP(H17,Turnos!$A$5:$H$20,7,FALSE),0))</f>
        <v/>
      </c>
      <c r="V17" s="16">
        <f>IFERROR(VLOOKUP(B17,Turnos!$A$5:$H$20,8,FALSE),0)</f>
        <v/>
      </c>
      <c r="W17" s="16">
        <f>IFERROR(VLOOKUP(C17,Turnos!$A$5:$H$20,8,FALSE),0)</f>
        <v/>
      </c>
      <c r="X17" s="16">
        <f>IFERROR(VLOOKUP(D17,Turnos!$A$5:$H$20,8,FALSE),0)</f>
        <v/>
      </c>
      <c r="Y17" s="16">
        <f>IFERROR(VLOOKUP(E17,Turnos!$A$5:$H$20,8,FALSE),0)</f>
        <v/>
      </c>
      <c r="Z17" s="16">
        <f>IFERROR(VLOOKUP(F17,Turnos!$A$5:$H$20,8,FALSE),0)</f>
        <v/>
      </c>
      <c r="AA17" s="16">
        <f>IFERROR(VLOOKUP(G17,Turnos!$A$5:$H$20,8,FALSE),0)</f>
        <v/>
      </c>
      <c r="AB17" s="16">
        <f>IFERROR(VLOOKUP(H17,Turnos!$A$5:$H$20,8,FALSE),0)</f>
        <v/>
      </c>
    </row>
    <row r="18">
      <c r="A18" s="10" t="n"/>
      <c r="B18" s="17" t="n"/>
      <c r="C18" s="17" t="n"/>
      <c r="D18" s="17" t="n"/>
      <c r="E18" s="17" t="n"/>
      <c r="F18" s="17" t="n"/>
      <c r="G18" s="17" t="n"/>
      <c r="H18" s="17" t="n"/>
      <c r="I18" s="18">
        <f>SUM(N18:T18)</f>
        <v/>
      </c>
      <c r="J18" s="19">
        <f>IFERROR(VLOOKUP($G$2,Límites!$A$2:$B$6,2,FALSE),"")</f>
        <v/>
      </c>
      <c r="K18" s="18">
        <f>IF(A18="","",MAX(0,I18-J18))</f>
        <v/>
      </c>
      <c r="L18" s="20">
        <f>IF(A18="","",TRIM(IF(COUNTIF(B18:H18,"D")+COUNTIF(B18:H18,"V")+COUNTIF(B18:H18,"F")=0,"Sin descanso (art. 69). ","")&amp;IF(COUNTIF(N18:T18,"&gt;12")&gt;0,"Más de 12 h en un día (art. 68). ","")&amp;IF(SUMPRODUCT(--(N18:T18&gt;V18:AB18))&gt;0,"Un turno supera el máximo diario de su tipo (art. 61). ","")&amp;IF(K18&gt;12,"Exceso mayor a 12 h semanales. ","")&amp;IF(COUNTIF(B18:H18,"N")&gt;0,"","")))</f>
        <v/>
      </c>
      <c r="N18" s="21">
        <f>IF(B18="",0,IFERROR(VLOOKUP(B18,Turnos!$A$5:$H$20,7,FALSE),0))</f>
        <v/>
      </c>
      <c r="O18" s="21">
        <f>IF(C18="",0,IFERROR(VLOOKUP(C18,Turnos!$A$5:$H$20,7,FALSE),0))</f>
        <v/>
      </c>
      <c r="P18" s="21">
        <f>IF(D18="",0,IFERROR(VLOOKUP(D18,Turnos!$A$5:$H$20,7,FALSE),0))</f>
        <v/>
      </c>
      <c r="Q18" s="21">
        <f>IF(E18="",0,IFERROR(VLOOKUP(E18,Turnos!$A$5:$H$20,7,FALSE),0))</f>
        <v/>
      </c>
      <c r="R18" s="21">
        <f>IF(F18="",0,IFERROR(VLOOKUP(F18,Turnos!$A$5:$H$20,7,FALSE),0))</f>
        <v/>
      </c>
      <c r="S18" s="21">
        <f>IF(G18="",0,IFERROR(VLOOKUP(G18,Turnos!$A$5:$H$20,7,FALSE),0))</f>
        <v/>
      </c>
      <c r="T18" s="21">
        <f>IF(H18="",0,IFERROR(VLOOKUP(H18,Turnos!$A$5:$H$20,7,FALSE),0))</f>
        <v/>
      </c>
      <c r="V18" s="16">
        <f>IFERROR(VLOOKUP(B18,Turnos!$A$5:$H$20,8,FALSE),0)</f>
        <v/>
      </c>
      <c r="W18" s="16">
        <f>IFERROR(VLOOKUP(C18,Turnos!$A$5:$H$20,8,FALSE),0)</f>
        <v/>
      </c>
      <c r="X18" s="16">
        <f>IFERROR(VLOOKUP(D18,Turnos!$A$5:$H$20,8,FALSE),0)</f>
        <v/>
      </c>
      <c r="Y18" s="16">
        <f>IFERROR(VLOOKUP(E18,Turnos!$A$5:$H$20,8,FALSE),0)</f>
        <v/>
      </c>
      <c r="Z18" s="16">
        <f>IFERROR(VLOOKUP(F18,Turnos!$A$5:$H$20,8,FALSE),0)</f>
        <v/>
      </c>
      <c r="AA18" s="16">
        <f>IFERROR(VLOOKUP(G18,Turnos!$A$5:$H$20,8,FALSE),0)</f>
        <v/>
      </c>
      <c r="AB18" s="16">
        <f>IFERROR(VLOOKUP(H18,Turnos!$A$5:$H$20,8,FALSE),0)</f>
        <v/>
      </c>
    </row>
    <row r="19">
      <c r="A19" s="10" t="n"/>
      <c r="B19" s="17" t="n"/>
      <c r="C19" s="17" t="n"/>
      <c r="D19" s="17" t="n"/>
      <c r="E19" s="17" t="n"/>
      <c r="F19" s="17" t="n"/>
      <c r="G19" s="17" t="n"/>
      <c r="H19" s="17" t="n"/>
      <c r="I19" s="18">
        <f>SUM(N19:T19)</f>
        <v/>
      </c>
      <c r="J19" s="19">
        <f>IFERROR(VLOOKUP($G$2,Límites!$A$2:$B$6,2,FALSE),"")</f>
        <v/>
      </c>
      <c r="K19" s="18">
        <f>IF(A19="","",MAX(0,I19-J19))</f>
        <v/>
      </c>
      <c r="L19" s="20">
        <f>IF(A19="","",TRIM(IF(COUNTIF(B19:H19,"D")+COUNTIF(B19:H19,"V")+COUNTIF(B19:H19,"F")=0,"Sin descanso (art. 69). ","")&amp;IF(COUNTIF(N19:T19,"&gt;12")&gt;0,"Más de 12 h en un día (art. 68). ","")&amp;IF(SUMPRODUCT(--(N19:T19&gt;V19:AB19))&gt;0,"Un turno supera el máximo diario de su tipo (art. 61). ","")&amp;IF(K19&gt;12,"Exceso mayor a 12 h semanales. ","")&amp;IF(COUNTIF(B19:H19,"N")&gt;0,"","")))</f>
        <v/>
      </c>
      <c r="N19" s="21">
        <f>IF(B19="",0,IFERROR(VLOOKUP(B19,Turnos!$A$5:$H$20,7,FALSE),0))</f>
        <v/>
      </c>
      <c r="O19" s="21">
        <f>IF(C19="",0,IFERROR(VLOOKUP(C19,Turnos!$A$5:$H$20,7,FALSE),0))</f>
        <v/>
      </c>
      <c r="P19" s="21">
        <f>IF(D19="",0,IFERROR(VLOOKUP(D19,Turnos!$A$5:$H$20,7,FALSE),0))</f>
        <v/>
      </c>
      <c r="Q19" s="21">
        <f>IF(E19="",0,IFERROR(VLOOKUP(E19,Turnos!$A$5:$H$20,7,FALSE),0))</f>
        <v/>
      </c>
      <c r="R19" s="21">
        <f>IF(F19="",0,IFERROR(VLOOKUP(F19,Turnos!$A$5:$H$20,7,FALSE),0))</f>
        <v/>
      </c>
      <c r="S19" s="21">
        <f>IF(G19="",0,IFERROR(VLOOKUP(G19,Turnos!$A$5:$H$20,7,FALSE),0))</f>
        <v/>
      </c>
      <c r="T19" s="21">
        <f>IF(H19="",0,IFERROR(VLOOKUP(H19,Turnos!$A$5:$H$20,7,FALSE),0))</f>
        <v/>
      </c>
      <c r="V19" s="16">
        <f>IFERROR(VLOOKUP(B19,Turnos!$A$5:$H$20,8,FALSE),0)</f>
        <v/>
      </c>
      <c r="W19" s="16">
        <f>IFERROR(VLOOKUP(C19,Turnos!$A$5:$H$20,8,FALSE),0)</f>
        <v/>
      </c>
      <c r="X19" s="16">
        <f>IFERROR(VLOOKUP(D19,Turnos!$A$5:$H$20,8,FALSE),0)</f>
        <v/>
      </c>
      <c r="Y19" s="16">
        <f>IFERROR(VLOOKUP(E19,Turnos!$A$5:$H$20,8,FALSE),0)</f>
        <v/>
      </c>
      <c r="Z19" s="16">
        <f>IFERROR(VLOOKUP(F19,Turnos!$A$5:$H$20,8,FALSE),0)</f>
        <v/>
      </c>
      <c r="AA19" s="16">
        <f>IFERROR(VLOOKUP(G19,Turnos!$A$5:$H$20,8,FALSE),0)</f>
        <v/>
      </c>
      <c r="AB19" s="16">
        <f>IFERROR(VLOOKUP(H19,Turnos!$A$5:$H$20,8,FALSE),0)</f>
        <v/>
      </c>
    </row>
    <row r="21">
      <c r="A21" s="16" t="inlineStr">
        <is>
          <t>Claves: las de la hoja «Turnos» · D descanso · V vacaciones · F falta. Plantilla de ChecaDía · checadia.com/recursos/plantilla-horarios-turnos</t>
        </is>
      </c>
    </row>
  </sheetData>
  <conditionalFormatting sqref="K5:K19">
    <cfRule type="expression" priority="1" dxfId="0">
      <formula>AND(ISNUMBER(K5),K5&gt;0)</formula>
    </cfRule>
  </conditionalFormatting>
  <conditionalFormatting sqref="L5:L19">
    <cfRule type="expression" priority="2" dxfId="1">
      <formula>LEN(L5)&gt;0</formula>
    </cfRule>
  </conditionalFormatting>
  <dataValidations count="2">
    <dataValidation sqref="G2" showDropDown="0" showInputMessage="0" showErrorMessage="0" allowBlank="0" type="list">
      <formula1>"2026,2027,2028,2029,2030"</formula1>
    </dataValidation>
    <dataValidation sqref="B5:H19" showDropDown="0" showInputMessage="0" showErrorMessage="0" allowBlank="1" type="list">
      <formula1>=Turnos!$A$5:$A$20</formula1>
    </dataValidation>
  </dataValidations>
  <pageMargins left="0.75" right="0.75" top="1" bottom="1" header="0.5" footer="0.5"/>
  <pageSetup orientation="landscape" fitToHeight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2" customWidth="1" min="2" max="2"/>
  </cols>
  <sheetData>
    <row r="1">
      <c r="A1" s="22" t="inlineStr">
        <is>
          <t>Año</t>
        </is>
      </c>
      <c r="B1" s="22" t="inlineStr">
        <is>
          <t>Jornada ordinaria semanal (h)</t>
        </is>
      </c>
    </row>
    <row r="2">
      <c r="A2" t="n">
        <v>2026</v>
      </c>
      <c r="B2" t="n">
        <v>48</v>
      </c>
    </row>
    <row r="3">
      <c r="A3" t="n">
        <v>2027</v>
      </c>
      <c r="B3" t="n">
        <v>46</v>
      </c>
    </row>
    <row r="4">
      <c r="A4" t="n">
        <v>2028</v>
      </c>
      <c r="B4" t="n">
        <v>44</v>
      </c>
    </row>
    <row r="5">
      <c r="A5" t="n">
        <v>2029</v>
      </c>
      <c r="B5" t="n">
        <v>42</v>
      </c>
    </row>
    <row r="6">
      <c r="A6" t="n">
        <v>2030</v>
      </c>
      <c r="B6" t="n">
        <v>40</v>
      </c>
    </row>
    <row r="8">
      <c r="A8" s="16" t="inlineStr">
        <is>
          <t>Art. 59 y transitorios del decreto del DOF del 1 de mayo de 2026.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B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0" customWidth="1" min="11" max="11"/>
    <col width="40" customWidth="1" min="12" max="12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</cols>
  <sheetData>
    <row r="1">
      <c r="A1" s="7" t="inlineStr">
        <is>
          <t>Semana 3</t>
        </is>
      </c>
    </row>
    <row r="2">
      <c r="A2" s="14" t="inlineStr">
        <is>
          <t>Lunes de la semana:</t>
        </is>
      </c>
      <c r="C2" s="15" t="n"/>
      <c r="E2" s="14" t="inlineStr">
        <is>
          <t>Año de los límites:</t>
        </is>
      </c>
      <c r="G2" s="10" t="n">
        <v>2027</v>
      </c>
    </row>
    <row r="3">
      <c r="N3" s="16" t="inlineStr">
        <is>
          <t>Horas de cada día (cálculo)</t>
        </is>
      </c>
      <c r="V3" s="16" t="inlineStr">
        <is>
          <t>Máximo diario de cada turno (cálculo)</t>
        </is>
      </c>
    </row>
    <row r="4" ht="30" customHeight="1">
      <c r="A4" s="9" t="inlineStr">
        <is>
          <t>Persona</t>
        </is>
      </c>
      <c r="B4" s="9" t="inlineStr">
        <is>
          <t>Lun</t>
        </is>
      </c>
      <c r="C4" s="9" t="inlineStr">
        <is>
          <t>Mar</t>
        </is>
      </c>
      <c r="D4" s="9" t="inlineStr">
        <is>
          <t>Mié</t>
        </is>
      </c>
      <c r="E4" s="9" t="inlineStr">
        <is>
          <t>Jue</t>
        </is>
      </c>
      <c r="F4" s="9" t="inlineStr">
        <is>
          <t>Vie</t>
        </is>
      </c>
      <c r="G4" s="9" t="inlineStr">
        <is>
          <t>Sáb</t>
        </is>
      </c>
      <c r="H4" s="9" t="inlineStr">
        <is>
          <t>Dom</t>
        </is>
      </c>
      <c r="I4" s="9" t="inlineStr">
        <is>
          <t>Total semana (h)</t>
        </is>
      </c>
      <c r="J4" s="9" t="inlineStr">
        <is>
          <t>Límite del año (h)</t>
        </is>
      </c>
      <c r="K4" s="9" t="inlineStr">
        <is>
          <t>Exceso (h)</t>
        </is>
      </c>
      <c r="L4" s="9" t="inlineStr">
        <is>
          <t>Avisos</t>
        </is>
      </c>
      <c r="N4" s="16" t="inlineStr">
        <is>
          <t>h Lun</t>
        </is>
      </c>
      <c r="O4" s="16" t="inlineStr">
        <is>
          <t>h Mar</t>
        </is>
      </c>
      <c r="P4" s="16" t="inlineStr">
        <is>
          <t>h Mié</t>
        </is>
      </c>
      <c r="Q4" s="16" t="inlineStr">
        <is>
          <t>h Jue</t>
        </is>
      </c>
      <c r="R4" s="16" t="inlineStr">
        <is>
          <t>h Vie</t>
        </is>
      </c>
      <c r="S4" s="16" t="inlineStr">
        <is>
          <t>h Sáb</t>
        </is>
      </c>
      <c r="T4" s="16" t="inlineStr">
        <is>
          <t>h Dom</t>
        </is>
      </c>
      <c r="V4" s="16" t="inlineStr">
        <is>
          <t>máx Lun</t>
        </is>
      </c>
      <c r="W4" s="16" t="inlineStr">
        <is>
          <t>máx Mar</t>
        </is>
      </c>
      <c r="X4" s="16" t="inlineStr">
        <is>
          <t>máx Mié</t>
        </is>
      </c>
      <c r="Y4" s="16" t="inlineStr">
        <is>
          <t>máx Jue</t>
        </is>
      </c>
      <c r="Z4" s="16" t="inlineStr">
        <is>
          <t>máx Vie</t>
        </is>
      </c>
      <c r="AA4" s="16" t="inlineStr">
        <is>
          <t>máx Sáb</t>
        </is>
      </c>
      <c r="AB4" s="16" t="inlineStr">
        <is>
          <t>máx Dom</t>
        </is>
      </c>
    </row>
    <row r="5">
      <c r="A5" s="10" t="n"/>
      <c r="B5" s="17" t="n"/>
      <c r="C5" s="17" t="n"/>
      <c r="D5" s="17" t="n"/>
      <c r="E5" s="17" t="n"/>
      <c r="F5" s="17" t="n"/>
      <c r="G5" s="17" t="n"/>
      <c r="H5" s="17" t="n"/>
      <c r="I5" s="18">
        <f>SUM(N5:T5)</f>
        <v/>
      </c>
      <c r="J5" s="19">
        <f>IFERROR(VLOOKUP($G$2,Límites!$A$2:$B$6,2,FALSE),"")</f>
        <v/>
      </c>
      <c r="K5" s="18">
        <f>IF(A5="","",MAX(0,I5-J5))</f>
        <v/>
      </c>
      <c r="L5" s="20">
        <f>IF(A5="","",TRIM(IF(COUNTIF(B5:H5,"D")+COUNTIF(B5:H5,"V")+COUNTIF(B5:H5,"F")=0,"Sin descanso (art. 69). ","")&amp;IF(COUNTIF(N5:T5,"&gt;12")&gt;0,"Más de 12 h en un día (art. 68). ","")&amp;IF(SUMPRODUCT(--(N5:T5&gt;V5:AB5))&gt;0,"Un turno supera el máximo diario de su tipo (art. 61). ","")&amp;IF(K5&gt;12,"Exceso mayor a 12 h semanales. ","")&amp;IF(COUNTIF(B5:H5,"N")&gt;0,"","")))</f>
        <v/>
      </c>
      <c r="N5" s="21">
        <f>IF(B5="",0,IFERROR(VLOOKUP(B5,Turnos!$A$5:$H$20,7,FALSE),0))</f>
        <v/>
      </c>
      <c r="O5" s="21">
        <f>IF(C5="",0,IFERROR(VLOOKUP(C5,Turnos!$A$5:$H$20,7,FALSE),0))</f>
        <v/>
      </c>
      <c r="P5" s="21">
        <f>IF(D5="",0,IFERROR(VLOOKUP(D5,Turnos!$A$5:$H$20,7,FALSE),0))</f>
        <v/>
      </c>
      <c r="Q5" s="21">
        <f>IF(E5="",0,IFERROR(VLOOKUP(E5,Turnos!$A$5:$H$20,7,FALSE),0))</f>
        <v/>
      </c>
      <c r="R5" s="21">
        <f>IF(F5="",0,IFERROR(VLOOKUP(F5,Turnos!$A$5:$H$20,7,FALSE),0))</f>
        <v/>
      </c>
      <c r="S5" s="21">
        <f>IF(G5="",0,IFERROR(VLOOKUP(G5,Turnos!$A$5:$H$20,7,FALSE),0))</f>
        <v/>
      </c>
      <c r="T5" s="21">
        <f>IF(H5="",0,IFERROR(VLOOKUP(H5,Turnos!$A$5:$H$20,7,FALSE),0))</f>
        <v/>
      </c>
      <c r="V5" s="16">
        <f>IFERROR(VLOOKUP(B5,Turnos!$A$5:$H$20,8,FALSE),0)</f>
        <v/>
      </c>
      <c r="W5" s="16">
        <f>IFERROR(VLOOKUP(C5,Turnos!$A$5:$H$20,8,FALSE),0)</f>
        <v/>
      </c>
      <c r="X5" s="16">
        <f>IFERROR(VLOOKUP(D5,Turnos!$A$5:$H$20,8,FALSE),0)</f>
        <v/>
      </c>
      <c r="Y5" s="16">
        <f>IFERROR(VLOOKUP(E5,Turnos!$A$5:$H$20,8,FALSE),0)</f>
        <v/>
      </c>
      <c r="Z5" s="16">
        <f>IFERROR(VLOOKUP(F5,Turnos!$A$5:$H$20,8,FALSE),0)</f>
        <v/>
      </c>
      <c r="AA5" s="16">
        <f>IFERROR(VLOOKUP(G5,Turnos!$A$5:$H$20,8,FALSE),0)</f>
        <v/>
      </c>
      <c r="AB5" s="16">
        <f>IFERROR(VLOOKUP(H5,Turnos!$A$5:$H$20,8,FALSE),0)</f>
        <v/>
      </c>
    </row>
    <row r="6">
      <c r="A6" s="10" t="n"/>
      <c r="B6" s="17" t="n"/>
      <c r="C6" s="17" t="n"/>
      <c r="D6" s="17" t="n"/>
      <c r="E6" s="17" t="n"/>
      <c r="F6" s="17" t="n"/>
      <c r="G6" s="17" t="n"/>
      <c r="H6" s="17" t="n"/>
      <c r="I6" s="18">
        <f>SUM(N6:T6)</f>
        <v/>
      </c>
      <c r="J6" s="19">
        <f>IFERROR(VLOOKUP($G$2,Límites!$A$2:$B$6,2,FALSE),"")</f>
        <v/>
      </c>
      <c r="K6" s="18">
        <f>IF(A6="","",MAX(0,I6-J6))</f>
        <v/>
      </c>
      <c r="L6" s="20">
        <f>IF(A6="","",TRIM(IF(COUNTIF(B6:H6,"D")+COUNTIF(B6:H6,"V")+COUNTIF(B6:H6,"F")=0,"Sin descanso (art. 69). ","")&amp;IF(COUNTIF(N6:T6,"&gt;12")&gt;0,"Más de 12 h en un día (art. 68). ","")&amp;IF(SUMPRODUCT(--(N6:T6&gt;V6:AB6))&gt;0,"Un turno supera el máximo diario de su tipo (art. 61). ","")&amp;IF(K6&gt;12,"Exceso mayor a 12 h semanales. ","")&amp;IF(COUNTIF(B6:H6,"N")&gt;0,"","")))</f>
        <v/>
      </c>
      <c r="N6" s="21">
        <f>IF(B6="",0,IFERROR(VLOOKUP(B6,Turnos!$A$5:$H$20,7,FALSE),0))</f>
        <v/>
      </c>
      <c r="O6" s="21">
        <f>IF(C6="",0,IFERROR(VLOOKUP(C6,Turnos!$A$5:$H$20,7,FALSE),0))</f>
        <v/>
      </c>
      <c r="P6" s="21">
        <f>IF(D6="",0,IFERROR(VLOOKUP(D6,Turnos!$A$5:$H$20,7,FALSE),0))</f>
        <v/>
      </c>
      <c r="Q6" s="21">
        <f>IF(E6="",0,IFERROR(VLOOKUP(E6,Turnos!$A$5:$H$20,7,FALSE),0))</f>
        <v/>
      </c>
      <c r="R6" s="21">
        <f>IF(F6="",0,IFERROR(VLOOKUP(F6,Turnos!$A$5:$H$20,7,FALSE),0))</f>
        <v/>
      </c>
      <c r="S6" s="21">
        <f>IF(G6="",0,IFERROR(VLOOKUP(G6,Turnos!$A$5:$H$20,7,FALSE),0))</f>
        <v/>
      </c>
      <c r="T6" s="21">
        <f>IF(H6="",0,IFERROR(VLOOKUP(H6,Turnos!$A$5:$H$20,7,FALSE),0))</f>
        <v/>
      </c>
      <c r="V6" s="16">
        <f>IFERROR(VLOOKUP(B6,Turnos!$A$5:$H$20,8,FALSE),0)</f>
        <v/>
      </c>
      <c r="W6" s="16">
        <f>IFERROR(VLOOKUP(C6,Turnos!$A$5:$H$20,8,FALSE),0)</f>
        <v/>
      </c>
      <c r="X6" s="16">
        <f>IFERROR(VLOOKUP(D6,Turnos!$A$5:$H$20,8,FALSE),0)</f>
        <v/>
      </c>
      <c r="Y6" s="16">
        <f>IFERROR(VLOOKUP(E6,Turnos!$A$5:$H$20,8,FALSE),0)</f>
        <v/>
      </c>
      <c r="Z6" s="16">
        <f>IFERROR(VLOOKUP(F6,Turnos!$A$5:$H$20,8,FALSE),0)</f>
        <v/>
      </c>
      <c r="AA6" s="16">
        <f>IFERROR(VLOOKUP(G6,Turnos!$A$5:$H$20,8,FALSE),0)</f>
        <v/>
      </c>
      <c r="AB6" s="16">
        <f>IFERROR(VLOOKUP(H6,Turnos!$A$5:$H$20,8,FALSE),0)</f>
        <v/>
      </c>
    </row>
    <row r="7">
      <c r="A7" s="10" t="n"/>
      <c r="B7" s="17" t="n"/>
      <c r="C7" s="17" t="n"/>
      <c r="D7" s="17" t="n"/>
      <c r="E7" s="17" t="n"/>
      <c r="F7" s="17" t="n"/>
      <c r="G7" s="17" t="n"/>
      <c r="H7" s="17" t="n"/>
      <c r="I7" s="18">
        <f>SUM(N7:T7)</f>
        <v/>
      </c>
      <c r="J7" s="19">
        <f>IFERROR(VLOOKUP($G$2,Límites!$A$2:$B$6,2,FALSE),"")</f>
        <v/>
      </c>
      <c r="K7" s="18">
        <f>IF(A7="","",MAX(0,I7-J7))</f>
        <v/>
      </c>
      <c r="L7" s="20">
        <f>IF(A7="","",TRIM(IF(COUNTIF(B7:H7,"D")+COUNTIF(B7:H7,"V")+COUNTIF(B7:H7,"F")=0,"Sin descanso (art. 69). ","")&amp;IF(COUNTIF(N7:T7,"&gt;12")&gt;0,"Más de 12 h en un día (art. 68). ","")&amp;IF(SUMPRODUCT(--(N7:T7&gt;V7:AB7))&gt;0,"Un turno supera el máximo diario de su tipo (art. 61). ","")&amp;IF(K7&gt;12,"Exceso mayor a 12 h semanales. ","")&amp;IF(COUNTIF(B7:H7,"N")&gt;0,"","")))</f>
        <v/>
      </c>
      <c r="N7" s="21">
        <f>IF(B7="",0,IFERROR(VLOOKUP(B7,Turnos!$A$5:$H$20,7,FALSE),0))</f>
        <v/>
      </c>
      <c r="O7" s="21">
        <f>IF(C7="",0,IFERROR(VLOOKUP(C7,Turnos!$A$5:$H$20,7,FALSE),0))</f>
        <v/>
      </c>
      <c r="P7" s="21">
        <f>IF(D7="",0,IFERROR(VLOOKUP(D7,Turnos!$A$5:$H$20,7,FALSE),0))</f>
        <v/>
      </c>
      <c r="Q7" s="21">
        <f>IF(E7="",0,IFERROR(VLOOKUP(E7,Turnos!$A$5:$H$20,7,FALSE),0))</f>
        <v/>
      </c>
      <c r="R7" s="21">
        <f>IF(F7="",0,IFERROR(VLOOKUP(F7,Turnos!$A$5:$H$20,7,FALSE),0))</f>
        <v/>
      </c>
      <c r="S7" s="21">
        <f>IF(G7="",0,IFERROR(VLOOKUP(G7,Turnos!$A$5:$H$20,7,FALSE),0))</f>
        <v/>
      </c>
      <c r="T7" s="21">
        <f>IF(H7="",0,IFERROR(VLOOKUP(H7,Turnos!$A$5:$H$20,7,FALSE),0))</f>
        <v/>
      </c>
      <c r="V7" s="16">
        <f>IFERROR(VLOOKUP(B7,Turnos!$A$5:$H$20,8,FALSE),0)</f>
        <v/>
      </c>
      <c r="W7" s="16">
        <f>IFERROR(VLOOKUP(C7,Turnos!$A$5:$H$20,8,FALSE),0)</f>
        <v/>
      </c>
      <c r="X7" s="16">
        <f>IFERROR(VLOOKUP(D7,Turnos!$A$5:$H$20,8,FALSE),0)</f>
        <v/>
      </c>
      <c r="Y7" s="16">
        <f>IFERROR(VLOOKUP(E7,Turnos!$A$5:$H$20,8,FALSE),0)</f>
        <v/>
      </c>
      <c r="Z7" s="16">
        <f>IFERROR(VLOOKUP(F7,Turnos!$A$5:$H$20,8,FALSE),0)</f>
        <v/>
      </c>
      <c r="AA7" s="16">
        <f>IFERROR(VLOOKUP(G7,Turnos!$A$5:$H$20,8,FALSE),0)</f>
        <v/>
      </c>
      <c r="AB7" s="16">
        <f>IFERROR(VLOOKUP(H7,Turnos!$A$5:$H$20,8,FALSE),0)</f>
        <v/>
      </c>
    </row>
    <row r="8">
      <c r="A8" s="10" t="n"/>
      <c r="B8" s="17" t="n"/>
      <c r="C8" s="17" t="n"/>
      <c r="D8" s="17" t="n"/>
      <c r="E8" s="17" t="n"/>
      <c r="F8" s="17" t="n"/>
      <c r="G8" s="17" t="n"/>
      <c r="H8" s="17" t="n"/>
      <c r="I8" s="18">
        <f>SUM(N8:T8)</f>
        <v/>
      </c>
      <c r="J8" s="19">
        <f>IFERROR(VLOOKUP($G$2,Límites!$A$2:$B$6,2,FALSE),"")</f>
        <v/>
      </c>
      <c r="K8" s="18">
        <f>IF(A8="","",MAX(0,I8-J8))</f>
        <v/>
      </c>
      <c r="L8" s="20">
        <f>IF(A8="","",TRIM(IF(COUNTIF(B8:H8,"D")+COUNTIF(B8:H8,"V")+COUNTIF(B8:H8,"F")=0,"Sin descanso (art. 69). ","")&amp;IF(COUNTIF(N8:T8,"&gt;12")&gt;0,"Más de 12 h en un día (art. 68). ","")&amp;IF(SUMPRODUCT(--(N8:T8&gt;V8:AB8))&gt;0,"Un turno supera el máximo diario de su tipo (art. 61). ","")&amp;IF(K8&gt;12,"Exceso mayor a 12 h semanales. ","")&amp;IF(COUNTIF(B8:H8,"N")&gt;0,"","")))</f>
        <v/>
      </c>
      <c r="N8" s="21">
        <f>IF(B8="",0,IFERROR(VLOOKUP(B8,Turnos!$A$5:$H$20,7,FALSE),0))</f>
        <v/>
      </c>
      <c r="O8" s="21">
        <f>IF(C8="",0,IFERROR(VLOOKUP(C8,Turnos!$A$5:$H$20,7,FALSE),0))</f>
        <v/>
      </c>
      <c r="P8" s="21">
        <f>IF(D8="",0,IFERROR(VLOOKUP(D8,Turnos!$A$5:$H$20,7,FALSE),0))</f>
        <v/>
      </c>
      <c r="Q8" s="21">
        <f>IF(E8="",0,IFERROR(VLOOKUP(E8,Turnos!$A$5:$H$20,7,FALSE),0))</f>
        <v/>
      </c>
      <c r="R8" s="21">
        <f>IF(F8="",0,IFERROR(VLOOKUP(F8,Turnos!$A$5:$H$20,7,FALSE),0))</f>
        <v/>
      </c>
      <c r="S8" s="21">
        <f>IF(G8="",0,IFERROR(VLOOKUP(G8,Turnos!$A$5:$H$20,7,FALSE),0))</f>
        <v/>
      </c>
      <c r="T8" s="21">
        <f>IF(H8="",0,IFERROR(VLOOKUP(H8,Turnos!$A$5:$H$20,7,FALSE),0))</f>
        <v/>
      </c>
      <c r="V8" s="16">
        <f>IFERROR(VLOOKUP(B8,Turnos!$A$5:$H$20,8,FALSE),0)</f>
        <v/>
      </c>
      <c r="W8" s="16">
        <f>IFERROR(VLOOKUP(C8,Turnos!$A$5:$H$20,8,FALSE),0)</f>
        <v/>
      </c>
      <c r="X8" s="16">
        <f>IFERROR(VLOOKUP(D8,Turnos!$A$5:$H$20,8,FALSE),0)</f>
        <v/>
      </c>
      <c r="Y8" s="16">
        <f>IFERROR(VLOOKUP(E8,Turnos!$A$5:$H$20,8,FALSE),0)</f>
        <v/>
      </c>
      <c r="Z8" s="16">
        <f>IFERROR(VLOOKUP(F8,Turnos!$A$5:$H$20,8,FALSE),0)</f>
        <v/>
      </c>
      <c r="AA8" s="16">
        <f>IFERROR(VLOOKUP(G8,Turnos!$A$5:$H$20,8,FALSE),0)</f>
        <v/>
      </c>
      <c r="AB8" s="16">
        <f>IFERROR(VLOOKUP(H8,Turnos!$A$5:$H$20,8,FALSE),0)</f>
        <v/>
      </c>
    </row>
    <row r="9">
      <c r="A9" s="10" t="n"/>
      <c r="B9" s="17" t="n"/>
      <c r="C9" s="17" t="n"/>
      <c r="D9" s="17" t="n"/>
      <c r="E9" s="17" t="n"/>
      <c r="F9" s="17" t="n"/>
      <c r="G9" s="17" t="n"/>
      <c r="H9" s="17" t="n"/>
      <c r="I9" s="18">
        <f>SUM(N9:T9)</f>
        <v/>
      </c>
      <c r="J9" s="19">
        <f>IFERROR(VLOOKUP($G$2,Límites!$A$2:$B$6,2,FALSE),"")</f>
        <v/>
      </c>
      <c r="K9" s="18">
        <f>IF(A9="","",MAX(0,I9-J9))</f>
        <v/>
      </c>
      <c r="L9" s="20">
        <f>IF(A9="","",TRIM(IF(COUNTIF(B9:H9,"D")+COUNTIF(B9:H9,"V")+COUNTIF(B9:H9,"F")=0,"Sin descanso (art. 69). ","")&amp;IF(COUNTIF(N9:T9,"&gt;12")&gt;0,"Más de 12 h en un día (art. 68). ","")&amp;IF(SUMPRODUCT(--(N9:T9&gt;V9:AB9))&gt;0,"Un turno supera el máximo diario de su tipo (art. 61). ","")&amp;IF(K9&gt;12,"Exceso mayor a 12 h semanales. ","")&amp;IF(COUNTIF(B9:H9,"N")&gt;0,"","")))</f>
        <v/>
      </c>
      <c r="N9" s="21">
        <f>IF(B9="",0,IFERROR(VLOOKUP(B9,Turnos!$A$5:$H$20,7,FALSE),0))</f>
        <v/>
      </c>
      <c r="O9" s="21">
        <f>IF(C9="",0,IFERROR(VLOOKUP(C9,Turnos!$A$5:$H$20,7,FALSE),0))</f>
        <v/>
      </c>
      <c r="P9" s="21">
        <f>IF(D9="",0,IFERROR(VLOOKUP(D9,Turnos!$A$5:$H$20,7,FALSE),0))</f>
        <v/>
      </c>
      <c r="Q9" s="21">
        <f>IF(E9="",0,IFERROR(VLOOKUP(E9,Turnos!$A$5:$H$20,7,FALSE),0))</f>
        <v/>
      </c>
      <c r="R9" s="21">
        <f>IF(F9="",0,IFERROR(VLOOKUP(F9,Turnos!$A$5:$H$20,7,FALSE),0))</f>
        <v/>
      </c>
      <c r="S9" s="21">
        <f>IF(G9="",0,IFERROR(VLOOKUP(G9,Turnos!$A$5:$H$20,7,FALSE),0))</f>
        <v/>
      </c>
      <c r="T9" s="21">
        <f>IF(H9="",0,IFERROR(VLOOKUP(H9,Turnos!$A$5:$H$20,7,FALSE),0))</f>
        <v/>
      </c>
      <c r="V9" s="16">
        <f>IFERROR(VLOOKUP(B9,Turnos!$A$5:$H$20,8,FALSE),0)</f>
        <v/>
      </c>
      <c r="W9" s="16">
        <f>IFERROR(VLOOKUP(C9,Turnos!$A$5:$H$20,8,FALSE),0)</f>
        <v/>
      </c>
      <c r="X9" s="16">
        <f>IFERROR(VLOOKUP(D9,Turnos!$A$5:$H$20,8,FALSE),0)</f>
        <v/>
      </c>
      <c r="Y9" s="16">
        <f>IFERROR(VLOOKUP(E9,Turnos!$A$5:$H$20,8,FALSE),0)</f>
        <v/>
      </c>
      <c r="Z9" s="16">
        <f>IFERROR(VLOOKUP(F9,Turnos!$A$5:$H$20,8,FALSE),0)</f>
        <v/>
      </c>
      <c r="AA9" s="16">
        <f>IFERROR(VLOOKUP(G9,Turnos!$A$5:$H$20,8,FALSE),0)</f>
        <v/>
      </c>
      <c r="AB9" s="16">
        <f>IFERROR(VLOOKUP(H9,Turnos!$A$5:$H$20,8,FALSE),0)</f>
        <v/>
      </c>
    </row>
    <row r="10">
      <c r="A10" s="10" t="n"/>
      <c r="B10" s="17" t="n"/>
      <c r="C10" s="17" t="n"/>
      <c r="D10" s="17" t="n"/>
      <c r="E10" s="17" t="n"/>
      <c r="F10" s="17" t="n"/>
      <c r="G10" s="17" t="n"/>
      <c r="H10" s="17" t="n"/>
      <c r="I10" s="18">
        <f>SUM(N10:T10)</f>
        <v/>
      </c>
      <c r="J10" s="19">
        <f>IFERROR(VLOOKUP($G$2,Límites!$A$2:$B$6,2,FALSE),"")</f>
        <v/>
      </c>
      <c r="K10" s="18">
        <f>IF(A10="","",MAX(0,I10-J10))</f>
        <v/>
      </c>
      <c r="L10" s="20">
        <f>IF(A10="","",TRIM(IF(COUNTIF(B10:H10,"D")+COUNTIF(B10:H10,"V")+COUNTIF(B10:H10,"F")=0,"Sin descanso (art. 69). ","")&amp;IF(COUNTIF(N10:T10,"&gt;12")&gt;0,"Más de 12 h en un día (art. 68). ","")&amp;IF(SUMPRODUCT(--(N10:T10&gt;V10:AB10))&gt;0,"Un turno supera el máximo diario de su tipo (art. 61). ","")&amp;IF(K10&gt;12,"Exceso mayor a 12 h semanales. ","")&amp;IF(COUNTIF(B10:H10,"N")&gt;0,"","")))</f>
        <v/>
      </c>
      <c r="N10" s="21">
        <f>IF(B10="",0,IFERROR(VLOOKUP(B10,Turnos!$A$5:$H$20,7,FALSE),0))</f>
        <v/>
      </c>
      <c r="O10" s="21">
        <f>IF(C10="",0,IFERROR(VLOOKUP(C10,Turnos!$A$5:$H$20,7,FALSE),0))</f>
        <v/>
      </c>
      <c r="P10" s="21">
        <f>IF(D10="",0,IFERROR(VLOOKUP(D10,Turnos!$A$5:$H$20,7,FALSE),0))</f>
        <v/>
      </c>
      <c r="Q10" s="21">
        <f>IF(E10="",0,IFERROR(VLOOKUP(E10,Turnos!$A$5:$H$20,7,FALSE),0))</f>
        <v/>
      </c>
      <c r="R10" s="21">
        <f>IF(F10="",0,IFERROR(VLOOKUP(F10,Turnos!$A$5:$H$20,7,FALSE),0))</f>
        <v/>
      </c>
      <c r="S10" s="21">
        <f>IF(G10="",0,IFERROR(VLOOKUP(G10,Turnos!$A$5:$H$20,7,FALSE),0))</f>
        <v/>
      </c>
      <c r="T10" s="21">
        <f>IF(H10="",0,IFERROR(VLOOKUP(H10,Turnos!$A$5:$H$20,7,FALSE),0))</f>
        <v/>
      </c>
      <c r="V10" s="16">
        <f>IFERROR(VLOOKUP(B10,Turnos!$A$5:$H$20,8,FALSE),0)</f>
        <v/>
      </c>
      <c r="W10" s="16">
        <f>IFERROR(VLOOKUP(C10,Turnos!$A$5:$H$20,8,FALSE),0)</f>
        <v/>
      </c>
      <c r="X10" s="16">
        <f>IFERROR(VLOOKUP(D10,Turnos!$A$5:$H$20,8,FALSE),0)</f>
        <v/>
      </c>
      <c r="Y10" s="16">
        <f>IFERROR(VLOOKUP(E10,Turnos!$A$5:$H$20,8,FALSE),0)</f>
        <v/>
      </c>
      <c r="Z10" s="16">
        <f>IFERROR(VLOOKUP(F10,Turnos!$A$5:$H$20,8,FALSE),0)</f>
        <v/>
      </c>
      <c r="AA10" s="16">
        <f>IFERROR(VLOOKUP(G10,Turnos!$A$5:$H$20,8,FALSE),0)</f>
        <v/>
      </c>
      <c r="AB10" s="16">
        <f>IFERROR(VLOOKUP(H10,Turnos!$A$5:$H$20,8,FALSE),0)</f>
        <v/>
      </c>
    </row>
    <row r="11">
      <c r="A11" s="10" t="n"/>
      <c r="B11" s="17" t="n"/>
      <c r="C11" s="17" t="n"/>
      <c r="D11" s="17" t="n"/>
      <c r="E11" s="17" t="n"/>
      <c r="F11" s="17" t="n"/>
      <c r="G11" s="17" t="n"/>
      <c r="H11" s="17" t="n"/>
      <c r="I11" s="18">
        <f>SUM(N11:T11)</f>
        <v/>
      </c>
      <c r="J11" s="19">
        <f>IFERROR(VLOOKUP($G$2,Límites!$A$2:$B$6,2,FALSE),"")</f>
        <v/>
      </c>
      <c r="K11" s="18">
        <f>IF(A11="","",MAX(0,I11-J11))</f>
        <v/>
      </c>
      <c r="L11" s="20">
        <f>IF(A11="","",TRIM(IF(COUNTIF(B11:H11,"D")+COUNTIF(B11:H11,"V")+COUNTIF(B11:H11,"F")=0,"Sin descanso (art. 69). ","")&amp;IF(COUNTIF(N11:T11,"&gt;12")&gt;0,"Más de 12 h en un día (art. 68). ","")&amp;IF(SUMPRODUCT(--(N11:T11&gt;V11:AB11))&gt;0,"Un turno supera el máximo diario de su tipo (art. 61). ","")&amp;IF(K11&gt;12,"Exceso mayor a 12 h semanales. ","")&amp;IF(COUNTIF(B11:H11,"N")&gt;0,"","")))</f>
        <v/>
      </c>
      <c r="N11" s="21">
        <f>IF(B11="",0,IFERROR(VLOOKUP(B11,Turnos!$A$5:$H$20,7,FALSE),0))</f>
        <v/>
      </c>
      <c r="O11" s="21">
        <f>IF(C11="",0,IFERROR(VLOOKUP(C11,Turnos!$A$5:$H$20,7,FALSE),0))</f>
        <v/>
      </c>
      <c r="P11" s="21">
        <f>IF(D11="",0,IFERROR(VLOOKUP(D11,Turnos!$A$5:$H$20,7,FALSE),0))</f>
        <v/>
      </c>
      <c r="Q11" s="21">
        <f>IF(E11="",0,IFERROR(VLOOKUP(E11,Turnos!$A$5:$H$20,7,FALSE),0))</f>
        <v/>
      </c>
      <c r="R11" s="21">
        <f>IF(F11="",0,IFERROR(VLOOKUP(F11,Turnos!$A$5:$H$20,7,FALSE),0))</f>
        <v/>
      </c>
      <c r="S11" s="21">
        <f>IF(G11="",0,IFERROR(VLOOKUP(G11,Turnos!$A$5:$H$20,7,FALSE),0))</f>
        <v/>
      </c>
      <c r="T11" s="21">
        <f>IF(H11="",0,IFERROR(VLOOKUP(H11,Turnos!$A$5:$H$20,7,FALSE),0))</f>
        <v/>
      </c>
      <c r="V11" s="16">
        <f>IFERROR(VLOOKUP(B11,Turnos!$A$5:$H$20,8,FALSE),0)</f>
        <v/>
      </c>
      <c r="W11" s="16">
        <f>IFERROR(VLOOKUP(C11,Turnos!$A$5:$H$20,8,FALSE),0)</f>
        <v/>
      </c>
      <c r="X11" s="16">
        <f>IFERROR(VLOOKUP(D11,Turnos!$A$5:$H$20,8,FALSE),0)</f>
        <v/>
      </c>
      <c r="Y11" s="16">
        <f>IFERROR(VLOOKUP(E11,Turnos!$A$5:$H$20,8,FALSE),0)</f>
        <v/>
      </c>
      <c r="Z11" s="16">
        <f>IFERROR(VLOOKUP(F11,Turnos!$A$5:$H$20,8,FALSE),0)</f>
        <v/>
      </c>
      <c r="AA11" s="16">
        <f>IFERROR(VLOOKUP(G11,Turnos!$A$5:$H$20,8,FALSE),0)</f>
        <v/>
      </c>
      <c r="AB11" s="16">
        <f>IFERROR(VLOOKUP(H11,Turnos!$A$5:$H$20,8,FALSE),0)</f>
        <v/>
      </c>
    </row>
    <row r="12">
      <c r="A12" s="10" t="n"/>
      <c r="B12" s="17" t="n"/>
      <c r="C12" s="17" t="n"/>
      <c r="D12" s="17" t="n"/>
      <c r="E12" s="17" t="n"/>
      <c r="F12" s="17" t="n"/>
      <c r="G12" s="17" t="n"/>
      <c r="H12" s="17" t="n"/>
      <c r="I12" s="18">
        <f>SUM(N12:T12)</f>
        <v/>
      </c>
      <c r="J12" s="19">
        <f>IFERROR(VLOOKUP($G$2,Límites!$A$2:$B$6,2,FALSE),"")</f>
        <v/>
      </c>
      <c r="K12" s="18">
        <f>IF(A12="","",MAX(0,I12-J12))</f>
        <v/>
      </c>
      <c r="L12" s="20">
        <f>IF(A12="","",TRIM(IF(COUNTIF(B12:H12,"D")+COUNTIF(B12:H12,"V")+COUNTIF(B12:H12,"F")=0,"Sin descanso (art. 69). ","")&amp;IF(COUNTIF(N12:T12,"&gt;12")&gt;0,"Más de 12 h en un día (art. 68). ","")&amp;IF(SUMPRODUCT(--(N12:T12&gt;V12:AB12))&gt;0,"Un turno supera el máximo diario de su tipo (art. 61). ","")&amp;IF(K12&gt;12,"Exceso mayor a 12 h semanales. ","")&amp;IF(COUNTIF(B12:H12,"N")&gt;0,"","")))</f>
        <v/>
      </c>
      <c r="N12" s="21">
        <f>IF(B12="",0,IFERROR(VLOOKUP(B12,Turnos!$A$5:$H$20,7,FALSE),0))</f>
        <v/>
      </c>
      <c r="O12" s="21">
        <f>IF(C12="",0,IFERROR(VLOOKUP(C12,Turnos!$A$5:$H$20,7,FALSE),0))</f>
        <v/>
      </c>
      <c r="P12" s="21">
        <f>IF(D12="",0,IFERROR(VLOOKUP(D12,Turnos!$A$5:$H$20,7,FALSE),0))</f>
        <v/>
      </c>
      <c r="Q12" s="21">
        <f>IF(E12="",0,IFERROR(VLOOKUP(E12,Turnos!$A$5:$H$20,7,FALSE),0))</f>
        <v/>
      </c>
      <c r="R12" s="21">
        <f>IF(F12="",0,IFERROR(VLOOKUP(F12,Turnos!$A$5:$H$20,7,FALSE),0))</f>
        <v/>
      </c>
      <c r="S12" s="21">
        <f>IF(G12="",0,IFERROR(VLOOKUP(G12,Turnos!$A$5:$H$20,7,FALSE),0))</f>
        <v/>
      </c>
      <c r="T12" s="21">
        <f>IF(H12="",0,IFERROR(VLOOKUP(H12,Turnos!$A$5:$H$20,7,FALSE),0))</f>
        <v/>
      </c>
      <c r="V12" s="16">
        <f>IFERROR(VLOOKUP(B12,Turnos!$A$5:$H$20,8,FALSE),0)</f>
        <v/>
      </c>
      <c r="W12" s="16">
        <f>IFERROR(VLOOKUP(C12,Turnos!$A$5:$H$20,8,FALSE),0)</f>
        <v/>
      </c>
      <c r="X12" s="16">
        <f>IFERROR(VLOOKUP(D12,Turnos!$A$5:$H$20,8,FALSE),0)</f>
        <v/>
      </c>
      <c r="Y12" s="16">
        <f>IFERROR(VLOOKUP(E12,Turnos!$A$5:$H$20,8,FALSE),0)</f>
        <v/>
      </c>
      <c r="Z12" s="16">
        <f>IFERROR(VLOOKUP(F12,Turnos!$A$5:$H$20,8,FALSE),0)</f>
        <v/>
      </c>
      <c r="AA12" s="16">
        <f>IFERROR(VLOOKUP(G12,Turnos!$A$5:$H$20,8,FALSE),0)</f>
        <v/>
      </c>
      <c r="AB12" s="16">
        <f>IFERROR(VLOOKUP(H12,Turnos!$A$5:$H$20,8,FALSE),0)</f>
        <v/>
      </c>
    </row>
    <row r="13">
      <c r="A13" s="10" t="n"/>
      <c r="B13" s="17" t="n"/>
      <c r="C13" s="17" t="n"/>
      <c r="D13" s="17" t="n"/>
      <c r="E13" s="17" t="n"/>
      <c r="F13" s="17" t="n"/>
      <c r="G13" s="17" t="n"/>
      <c r="H13" s="17" t="n"/>
      <c r="I13" s="18">
        <f>SUM(N13:T13)</f>
        <v/>
      </c>
      <c r="J13" s="19">
        <f>IFERROR(VLOOKUP($G$2,Límites!$A$2:$B$6,2,FALSE),"")</f>
        <v/>
      </c>
      <c r="K13" s="18">
        <f>IF(A13="","",MAX(0,I13-J13))</f>
        <v/>
      </c>
      <c r="L13" s="20">
        <f>IF(A13="","",TRIM(IF(COUNTIF(B13:H13,"D")+COUNTIF(B13:H13,"V")+COUNTIF(B13:H13,"F")=0,"Sin descanso (art. 69). ","")&amp;IF(COUNTIF(N13:T13,"&gt;12")&gt;0,"Más de 12 h en un día (art. 68). ","")&amp;IF(SUMPRODUCT(--(N13:T13&gt;V13:AB13))&gt;0,"Un turno supera el máximo diario de su tipo (art. 61). ","")&amp;IF(K13&gt;12,"Exceso mayor a 12 h semanales. ","")&amp;IF(COUNTIF(B13:H13,"N")&gt;0,"","")))</f>
        <v/>
      </c>
      <c r="N13" s="21">
        <f>IF(B13="",0,IFERROR(VLOOKUP(B13,Turnos!$A$5:$H$20,7,FALSE),0))</f>
        <v/>
      </c>
      <c r="O13" s="21">
        <f>IF(C13="",0,IFERROR(VLOOKUP(C13,Turnos!$A$5:$H$20,7,FALSE),0))</f>
        <v/>
      </c>
      <c r="P13" s="21">
        <f>IF(D13="",0,IFERROR(VLOOKUP(D13,Turnos!$A$5:$H$20,7,FALSE),0))</f>
        <v/>
      </c>
      <c r="Q13" s="21">
        <f>IF(E13="",0,IFERROR(VLOOKUP(E13,Turnos!$A$5:$H$20,7,FALSE),0))</f>
        <v/>
      </c>
      <c r="R13" s="21">
        <f>IF(F13="",0,IFERROR(VLOOKUP(F13,Turnos!$A$5:$H$20,7,FALSE),0))</f>
        <v/>
      </c>
      <c r="S13" s="21">
        <f>IF(G13="",0,IFERROR(VLOOKUP(G13,Turnos!$A$5:$H$20,7,FALSE),0))</f>
        <v/>
      </c>
      <c r="T13" s="21">
        <f>IF(H13="",0,IFERROR(VLOOKUP(H13,Turnos!$A$5:$H$20,7,FALSE),0))</f>
        <v/>
      </c>
      <c r="V13" s="16">
        <f>IFERROR(VLOOKUP(B13,Turnos!$A$5:$H$20,8,FALSE),0)</f>
        <v/>
      </c>
      <c r="W13" s="16">
        <f>IFERROR(VLOOKUP(C13,Turnos!$A$5:$H$20,8,FALSE),0)</f>
        <v/>
      </c>
      <c r="X13" s="16">
        <f>IFERROR(VLOOKUP(D13,Turnos!$A$5:$H$20,8,FALSE),0)</f>
        <v/>
      </c>
      <c r="Y13" s="16">
        <f>IFERROR(VLOOKUP(E13,Turnos!$A$5:$H$20,8,FALSE),0)</f>
        <v/>
      </c>
      <c r="Z13" s="16">
        <f>IFERROR(VLOOKUP(F13,Turnos!$A$5:$H$20,8,FALSE),0)</f>
        <v/>
      </c>
      <c r="AA13" s="16">
        <f>IFERROR(VLOOKUP(G13,Turnos!$A$5:$H$20,8,FALSE),0)</f>
        <v/>
      </c>
      <c r="AB13" s="16">
        <f>IFERROR(VLOOKUP(H13,Turnos!$A$5:$H$20,8,FALSE),0)</f>
        <v/>
      </c>
    </row>
    <row r="14">
      <c r="A14" s="10" t="n"/>
      <c r="B14" s="17" t="n"/>
      <c r="C14" s="17" t="n"/>
      <c r="D14" s="17" t="n"/>
      <c r="E14" s="17" t="n"/>
      <c r="F14" s="17" t="n"/>
      <c r="G14" s="17" t="n"/>
      <c r="H14" s="17" t="n"/>
      <c r="I14" s="18">
        <f>SUM(N14:T14)</f>
        <v/>
      </c>
      <c r="J14" s="19">
        <f>IFERROR(VLOOKUP($G$2,Límites!$A$2:$B$6,2,FALSE),"")</f>
        <v/>
      </c>
      <c r="K14" s="18">
        <f>IF(A14="","",MAX(0,I14-J14))</f>
        <v/>
      </c>
      <c r="L14" s="20">
        <f>IF(A14="","",TRIM(IF(COUNTIF(B14:H14,"D")+COUNTIF(B14:H14,"V")+COUNTIF(B14:H14,"F")=0,"Sin descanso (art. 69). ","")&amp;IF(COUNTIF(N14:T14,"&gt;12")&gt;0,"Más de 12 h en un día (art. 68). ","")&amp;IF(SUMPRODUCT(--(N14:T14&gt;V14:AB14))&gt;0,"Un turno supera el máximo diario de su tipo (art. 61). ","")&amp;IF(K14&gt;12,"Exceso mayor a 12 h semanales. ","")&amp;IF(COUNTIF(B14:H14,"N")&gt;0,"","")))</f>
        <v/>
      </c>
      <c r="N14" s="21">
        <f>IF(B14="",0,IFERROR(VLOOKUP(B14,Turnos!$A$5:$H$20,7,FALSE),0))</f>
        <v/>
      </c>
      <c r="O14" s="21">
        <f>IF(C14="",0,IFERROR(VLOOKUP(C14,Turnos!$A$5:$H$20,7,FALSE),0))</f>
        <v/>
      </c>
      <c r="P14" s="21">
        <f>IF(D14="",0,IFERROR(VLOOKUP(D14,Turnos!$A$5:$H$20,7,FALSE),0))</f>
        <v/>
      </c>
      <c r="Q14" s="21">
        <f>IF(E14="",0,IFERROR(VLOOKUP(E14,Turnos!$A$5:$H$20,7,FALSE),0))</f>
        <v/>
      </c>
      <c r="R14" s="21">
        <f>IF(F14="",0,IFERROR(VLOOKUP(F14,Turnos!$A$5:$H$20,7,FALSE),0))</f>
        <v/>
      </c>
      <c r="S14" s="21">
        <f>IF(G14="",0,IFERROR(VLOOKUP(G14,Turnos!$A$5:$H$20,7,FALSE),0))</f>
        <v/>
      </c>
      <c r="T14" s="21">
        <f>IF(H14="",0,IFERROR(VLOOKUP(H14,Turnos!$A$5:$H$20,7,FALSE),0))</f>
        <v/>
      </c>
      <c r="V14" s="16">
        <f>IFERROR(VLOOKUP(B14,Turnos!$A$5:$H$20,8,FALSE),0)</f>
        <v/>
      </c>
      <c r="W14" s="16">
        <f>IFERROR(VLOOKUP(C14,Turnos!$A$5:$H$20,8,FALSE),0)</f>
        <v/>
      </c>
      <c r="X14" s="16">
        <f>IFERROR(VLOOKUP(D14,Turnos!$A$5:$H$20,8,FALSE),0)</f>
        <v/>
      </c>
      <c r="Y14" s="16">
        <f>IFERROR(VLOOKUP(E14,Turnos!$A$5:$H$20,8,FALSE),0)</f>
        <v/>
      </c>
      <c r="Z14" s="16">
        <f>IFERROR(VLOOKUP(F14,Turnos!$A$5:$H$20,8,FALSE),0)</f>
        <v/>
      </c>
      <c r="AA14" s="16">
        <f>IFERROR(VLOOKUP(G14,Turnos!$A$5:$H$20,8,FALSE),0)</f>
        <v/>
      </c>
      <c r="AB14" s="16">
        <f>IFERROR(VLOOKUP(H14,Turnos!$A$5:$H$20,8,FALSE),0)</f>
        <v/>
      </c>
    </row>
    <row r="15">
      <c r="A15" s="10" t="n"/>
      <c r="B15" s="17" t="n"/>
      <c r="C15" s="17" t="n"/>
      <c r="D15" s="17" t="n"/>
      <c r="E15" s="17" t="n"/>
      <c r="F15" s="17" t="n"/>
      <c r="G15" s="17" t="n"/>
      <c r="H15" s="17" t="n"/>
      <c r="I15" s="18">
        <f>SUM(N15:T15)</f>
        <v/>
      </c>
      <c r="J15" s="19">
        <f>IFERROR(VLOOKUP($G$2,Límites!$A$2:$B$6,2,FALSE),"")</f>
        <v/>
      </c>
      <c r="K15" s="18">
        <f>IF(A15="","",MAX(0,I15-J15))</f>
        <v/>
      </c>
      <c r="L15" s="20">
        <f>IF(A15="","",TRIM(IF(COUNTIF(B15:H15,"D")+COUNTIF(B15:H15,"V")+COUNTIF(B15:H15,"F")=0,"Sin descanso (art. 69). ","")&amp;IF(COUNTIF(N15:T15,"&gt;12")&gt;0,"Más de 12 h en un día (art. 68). ","")&amp;IF(SUMPRODUCT(--(N15:T15&gt;V15:AB15))&gt;0,"Un turno supera el máximo diario de su tipo (art. 61). ","")&amp;IF(K15&gt;12,"Exceso mayor a 12 h semanales. ","")&amp;IF(COUNTIF(B15:H15,"N")&gt;0,"","")))</f>
        <v/>
      </c>
      <c r="N15" s="21">
        <f>IF(B15="",0,IFERROR(VLOOKUP(B15,Turnos!$A$5:$H$20,7,FALSE),0))</f>
        <v/>
      </c>
      <c r="O15" s="21">
        <f>IF(C15="",0,IFERROR(VLOOKUP(C15,Turnos!$A$5:$H$20,7,FALSE),0))</f>
        <v/>
      </c>
      <c r="P15" s="21">
        <f>IF(D15="",0,IFERROR(VLOOKUP(D15,Turnos!$A$5:$H$20,7,FALSE),0))</f>
        <v/>
      </c>
      <c r="Q15" s="21">
        <f>IF(E15="",0,IFERROR(VLOOKUP(E15,Turnos!$A$5:$H$20,7,FALSE),0))</f>
        <v/>
      </c>
      <c r="R15" s="21">
        <f>IF(F15="",0,IFERROR(VLOOKUP(F15,Turnos!$A$5:$H$20,7,FALSE),0))</f>
        <v/>
      </c>
      <c r="S15" s="21">
        <f>IF(G15="",0,IFERROR(VLOOKUP(G15,Turnos!$A$5:$H$20,7,FALSE),0))</f>
        <v/>
      </c>
      <c r="T15" s="21">
        <f>IF(H15="",0,IFERROR(VLOOKUP(H15,Turnos!$A$5:$H$20,7,FALSE),0))</f>
        <v/>
      </c>
      <c r="V15" s="16">
        <f>IFERROR(VLOOKUP(B15,Turnos!$A$5:$H$20,8,FALSE),0)</f>
        <v/>
      </c>
      <c r="W15" s="16">
        <f>IFERROR(VLOOKUP(C15,Turnos!$A$5:$H$20,8,FALSE),0)</f>
        <v/>
      </c>
      <c r="X15" s="16">
        <f>IFERROR(VLOOKUP(D15,Turnos!$A$5:$H$20,8,FALSE),0)</f>
        <v/>
      </c>
      <c r="Y15" s="16">
        <f>IFERROR(VLOOKUP(E15,Turnos!$A$5:$H$20,8,FALSE),0)</f>
        <v/>
      </c>
      <c r="Z15" s="16">
        <f>IFERROR(VLOOKUP(F15,Turnos!$A$5:$H$20,8,FALSE),0)</f>
        <v/>
      </c>
      <c r="AA15" s="16">
        <f>IFERROR(VLOOKUP(G15,Turnos!$A$5:$H$20,8,FALSE),0)</f>
        <v/>
      </c>
      <c r="AB15" s="16">
        <f>IFERROR(VLOOKUP(H15,Turnos!$A$5:$H$20,8,FALSE),0)</f>
        <v/>
      </c>
    </row>
    <row r="16">
      <c r="A16" s="10" t="n"/>
      <c r="B16" s="17" t="n"/>
      <c r="C16" s="17" t="n"/>
      <c r="D16" s="17" t="n"/>
      <c r="E16" s="17" t="n"/>
      <c r="F16" s="17" t="n"/>
      <c r="G16" s="17" t="n"/>
      <c r="H16" s="17" t="n"/>
      <c r="I16" s="18">
        <f>SUM(N16:T16)</f>
        <v/>
      </c>
      <c r="J16" s="19">
        <f>IFERROR(VLOOKUP($G$2,Límites!$A$2:$B$6,2,FALSE),"")</f>
        <v/>
      </c>
      <c r="K16" s="18">
        <f>IF(A16="","",MAX(0,I16-J16))</f>
        <v/>
      </c>
      <c r="L16" s="20">
        <f>IF(A16="","",TRIM(IF(COUNTIF(B16:H16,"D")+COUNTIF(B16:H16,"V")+COUNTIF(B16:H16,"F")=0,"Sin descanso (art. 69). ","")&amp;IF(COUNTIF(N16:T16,"&gt;12")&gt;0,"Más de 12 h en un día (art. 68). ","")&amp;IF(SUMPRODUCT(--(N16:T16&gt;V16:AB16))&gt;0,"Un turno supera el máximo diario de su tipo (art. 61). ","")&amp;IF(K16&gt;12,"Exceso mayor a 12 h semanales. ","")&amp;IF(COUNTIF(B16:H16,"N")&gt;0,"","")))</f>
        <v/>
      </c>
      <c r="N16" s="21">
        <f>IF(B16="",0,IFERROR(VLOOKUP(B16,Turnos!$A$5:$H$20,7,FALSE),0))</f>
        <v/>
      </c>
      <c r="O16" s="21">
        <f>IF(C16="",0,IFERROR(VLOOKUP(C16,Turnos!$A$5:$H$20,7,FALSE),0))</f>
        <v/>
      </c>
      <c r="P16" s="21">
        <f>IF(D16="",0,IFERROR(VLOOKUP(D16,Turnos!$A$5:$H$20,7,FALSE),0))</f>
        <v/>
      </c>
      <c r="Q16" s="21">
        <f>IF(E16="",0,IFERROR(VLOOKUP(E16,Turnos!$A$5:$H$20,7,FALSE),0))</f>
        <v/>
      </c>
      <c r="R16" s="21">
        <f>IF(F16="",0,IFERROR(VLOOKUP(F16,Turnos!$A$5:$H$20,7,FALSE),0))</f>
        <v/>
      </c>
      <c r="S16" s="21">
        <f>IF(G16="",0,IFERROR(VLOOKUP(G16,Turnos!$A$5:$H$20,7,FALSE),0))</f>
        <v/>
      </c>
      <c r="T16" s="21">
        <f>IF(H16="",0,IFERROR(VLOOKUP(H16,Turnos!$A$5:$H$20,7,FALSE),0))</f>
        <v/>
      </c>
      <c r="V16" s="16">
        <f>IFERROR(VLOOKUP(B16,Turnos!$A$5:$H$20,8,FALSE),0)</f>
        <v/>
      </c>
      <c r="W16" s="16">
        <f>IFERROR(VLOOKUP(C16,Turnos!$A$5:$H$20,8,FALSE),0)</f>
        <v/>
      </c>
      <c r="X16" s="16">
        <f>IFERROR(VLOOKUP(D16,Turnos!$A$5:$H$20,8,FALSE),0)</f>
        <v/>
      </c>
      <c r="Y16" s="16">
        <f>IFERROR(VLOOKUP(E16,Turnos!$A$5:$H$20,8,FALSE),0)</f>
        <v/>
      </c>
      <c r="Z16" s="16">
        <f>IFERROR(VLOOKUP(F16,Turnos!$A$5:$H$20,8,FALSE),0)</f>
        <v/>
      </c>
      <c r="AA16" s="16">
        <f>IFERROR(VLOOKUP(G16,Turnos!$A$5:$H$20,8,FALSE),0)</f>
        <v/>
      </c>
      <c r="AB16" s="16">
        <f>IFERROR(VLOOKUP(H16,Turnos!$A$5:$H$20,8,FALSE),0)</f>
        <v/>
      </c>
    </row>
    <row r="17">
      <c r="A17" s="10" t="n"/>
      <c r="B17" s="17" t="n"/>
      <c r="C17" s="17" t="n"/>
      <c r="D17" s="17" t="n"/>
      <c r="E17" s="17" t="n"/>
      <c r="F17" s="17" t="n"/>
      <c r="G17" s="17" t="n"/>
      <c r="H17" s="17" t="n"/>
      <c r="I17" s="18">
        <f>SUM(N17:T17)</f>
        <v/>
      </c>
      <c r="J17" s="19">
        <f>IFERROR(VLOOKUP($G$2,Límites!$A$2:$B$6,2,FALSE),"")</f>
        <v/>
      </c>
      <c r="K17" s="18">
        <f>IF(A17="","",MAX(0,I17-J17))</f>
        <v/>
      </c>
      <c r="L17" s="20">
        <f>IF(A17="","",TRIM(IF(COUNTIF(B17:H17,"D")+COUNTIF(B17:H17,"V")+COUNTIF(B17:H17,"F")=0,"Sin descanso (art. 69). ","")&amp;IF(COUNTIF(N17:T17,"&gt;12")&gt;0,"Más de 12 h en un día (art. 68). ","")&amp;IF(SUMPRODUCT(--(N17:T17&gt;V17:AB17))&gt;0,"Un turno supera el máximo diario de su tipo (art. 61). ","")&amp;IF(K17&gt;12,"Exceso mayor a 12 h semanales. ","")&amp;IF(COUNTIF(B17:H17,"N")&gt;0,"","")))</f>
        <v/>
      </c>
      <c r="N17" s="21">
        <f>IF(B17="",0,IFERROR(VLOOKUP(B17,Turnos!$A$5:$H$20,7,FALSE),0))</f>
        <v/>
      </c>
      <c r="O17" s="21">
        <f>IF(C17="",0,IFERROR(VLOOKUP(C17,Turnos!$A$5:$H$20,7,FALSE),0))</f>
        <v/>
      </c>
      <c r="P17" s="21">
        <f>IF(D17="",0,IFERROR(VLOOKUP(D17,Turnos!$A$5:$H$20,7,FALSE),0))</f>
        <v/>
      </c>
      <c r="Q17" s="21">
        <f>IF(E17="",0,IFERROR(VLOOKUP(E17,Turnos!$A$5:$H$20,7,FALSE),0))</f>
        <v/>
      </c>
      <c r="R17" s="21">
        <f>IF(F17="",0,IFERROR(VLOOKUP(F17,Turnos!$A$5:$H$20,7,FALSE),0))</f>
        <v/>
      </c>
      <c r="S17" s="21">
        <f>IF(G17="",0,IFERROR(VLOOKUP(G17,Turnos!$A$5:$H$20,7,FALSE),0))</f>
        <v/>
      </c>
      <c r="T17" s="21">
        <f>IF(H17="",0,IFERROR(VLOOKUP(H17,Turnos!$A$5:$H$20,7,FALSE),0))</f>
        <v/>
      </c>
      <c r="V17" s="16">
        <f>IFERROR(VLOOKUP(B17,Turnos!$A$5:$H$20,8,FALSE),0)</f>
        <v/>
      </c>
      <c r="W17" s="16">
        <f>IFERROR(VLOOKUP(C17,Turnos!$A$5:$H$20,8,FALSE),0)</f>
        <v/>
      </c>
      <c r="X17" s="16">
        <f>IFERROR(VLOOKUP(D17,Turnos!$A$5:$H$20,8,FALSE),0)</f>
        <v/>
      </c>
      <c r="Y17" s="16">
        <f>IFERROR(VLOOKUP(E17,Turnos!$A$5:$H$20,8,FALSE),0)</f>
        <v/>
      </c>
      <c r="Z17" s="16">
        <f>IFERROR(VLOOKUP(F17,Turnos!$A$5:$H$20,8,FALSE),0)</f>
        <v/>
      </c>
      <c r="AA17" s="16">
        <f>IFERROR(VLOOKUP(G17,Turnos!$A$5:$H$20,8,FALSE),0)</f>
        <v/>
      </c>
      <c r="AB17" s="16">
        <f>IFERROR(VLOOKUP(H17,Turnos!$A$5:$H$20,8,FALSE),0)</f>
        <v/>
      </c>
    </row>
    <row r="18">
      <c r="A18" s="10" t="n"/>
      <c r="B18" s="17" t="n"/>
      <c r="C18" s="17" t="n"/>
      <c r="D18" s="17" t="n"/>
      <c r="E18" s="17" t="n"/>
      <c r="F18" s="17" t="n"/>
      <c r="G18" s="17" t="n"/>
      <c r="H18" s="17" t="n"/>
      <c r="I18" s="18">
        <f>SUM(N18:T18)</f>
        <v/>
      </c>
      <c r="J18" s="19">
        <f>IFERROR(VLOOKUP($G$2,Límites!$A$2:$B$6,2,FALSE),"")</f>
        <v/>
      </c>
      <c r="K18" s="18">
        <f>IF(A18="","",MAX(0,I18-J18))</f>
        <v/>
      </c>
      <c r="L18" s="20">
        <f>IF(A18="","",TRIM(IF(COUNTIF(B18:H18,"D")+COUNTIF(B18:H18,"V")+COUNTIF(B18:H18,"F")=0,"Sin descanso (art. 69). ","")&amp;IF(COUNTIF(N18:T18,"&gt;12")&gt;0,"Más de 12 h en un día (art. 68). ","")&amp;IF(SUMPRODUCT(--(N18:T18&gt;V18:AB18))&gt;0,"Un turno supera el máximo diario de su tipo (art. 61). ","")&amp;IF(K18&gt;12,"Exceso mayor a 12 h semanales. ","")&amp;IF(COUNTIF(B18:H18,"N")&gt;0,"","")))</f>
        <v/>
      </c>
      <c r="N18" s="21">
        <f>IF(B18="",0,IFERROR(VLOOKUP(B18,Turnos!$A$5:$H$20,7,FALSE),0))</f>
        <v/>
      </c>
      <c r="O18" s="21">
        <f>IF(C18="",0,IFERROR(VLOOKUP(C18,Turnos!$A$5:$H$20,7,FALSE),0))</f>
        <v/>
      </c>
      <c r="P18" s="21">
        <f>IF(D18="",0,IFERROR(VLOOKUP(D18,Turnos!$A$5:$H$20,7,FALSE),0))</f>
        <v/>
      </c>
      <c r="Q18" s="21">
        <f>IF(E18="",0,IFERROR(VLOOKUP(E18,Turnos!$A$5:$H$20,7,FALSE),0))</f>
        <v/>
      </c>
      <c r="R18" s="21">
        <f>IF(F18="",0,IFERROR(VLOOKUP(F18,Turnos!$A$5:$H$20,7,FALSE),0))</f>
        <v/>
      </c>
      <c r="S18" s="21">
        <f>IF(G18="",0,IFERROR(VLOOKUP(G18,Turnos!$A$5:$H$20,7,FALSE),0))</f>
        <v/>
      </c>
      <c r="T18" s="21">
        <f>IF(H18="",0,IFERROR(VLOOKUP(H18,Turnos!$A$5:$H$20,7,FALSE),0))</f>
        <v/>
      </c>
      <c r="V18" s="16">
        <f>IFERROR(VLOOKUP(B18,Turnos!$A$5:$H$20,8,FALSE),0)</f>
        <v/>
      </c>
      <c r="W18" s="16">
        <f>IFERROR(VLOOKUP(C18,Turnos!$A$5:$H$20,8,FALSE),0)</f>
        <v/>
      </c>
      <c r="X18" s="16">
        <f>IFERROR(VLOOKUP(D18,Turnos!$A$5:$H$20,8,FALSE),0)</f>
        <v/>
      </c>
      <c r="Y18" s="16">
        <f>IFERROR(VLOOKUP(E18,Turnos!$A$5:$H$20,8,FALSE),0)</f>
        <v/>
      </c>
      <c r="Z18" s="16">
        <f>IFERROR(VLOOKUP(F18,Turnos!$A$5:$H$20,8,FALSE),0)</f>
        <v/>
      </c>
      <c r="AA18" s="16">
        <f>IFERROR(VLOOKUP(G18,Turnos!$A$5:$H$20,8,FALSE),0)</f>
        <v/>
      </c>
      <c r="AB18" s="16">
        <f>IFERROR(VLOOKUP(H18,Turnos!$A$5:$H$20,8,FALSE),0)</f>
        <v/>
      </c>
    </row>
    <row r="19">
      <c r="A19" s="10" t="n"/>
      <c r="B19" s="17" t="n"/>
      <c r="C19" s="17" t="n"/>
      <c r="D19" s="17" t="n"/>
      <c r="E19" s="17" t="n"/>
      <c r="F19" s="17" t="n"/>
      <c r="G19" s="17" t="n"/>
      <c r="H19" s="17" t="n"/>
      <c r="I19" s="18">
        <f>SUM(N19:T19)</f>
        <v/>
      </c>
      <c r="J19" s="19">
        <f>IFERROR(VLOOKUP($G$2,Límites!$A$2:$B$6,2,FALSE),"")</f>
        <v/>
      </c>
      <c r="K19" s="18">
        <f>IF(A19="","",MAX(0,I19-J19))</f>
        <v/>
      </c>
      <c r="L19" s="20">
        <f>IF(A19="","",TRIM(IF(COUNTIF(B19:H19,"D")+COUNTIF(B19:H19,"V")+COUNTIF(B19:H19,"F")=0,"Sin descanso (art. 69). ","")&amp;IF(COUNTIF(N19:T19,"&gt;12")&gt;0,"Más de 12 h en un día (art. 68). ","")&amp;IF(SUMPRODUCT(--(N19:T19&gt;V19:AB19))&gt;0,"Un turno supera el máximo diario de su tipo (art. 61). ","")&amp;IF(K19&gt;12,"Exceso mayor a 12 h semanales. ","")&amp;IF(COUNTIF(B19:H19,"N")&gt;0,"","")))</f>
        <v/>
      </c>
      <c r="N19" s="21">
        <f>IF(B19="",0,IFERROR(VLOOKUP(B19,Turnos!$A$5:$H$20,7,FALSE),0))</f>
        <v/>
      </c>
      <c r="O19" s="21">
        <f>IF(C19="",0,IFERROR(VLOOKUP(C19,Turnos!$A$5:$H$20,7,FALSE),0))</f>
        <v/>
      </c>
      <c r="P19" s="21">
        <f>IF(D19="",0,IFERROR(VLOOKUP(D19,Turnos!$A$5:$H$20,7,FALSE),0))</f>
        <v/>
      </c>
      <c r="Q19" s="21">
        <f>IF(E19="",0,IFERROR(VLOOKUP(E19,Turnos!$A$5:$H$20,7,FALSE),0))</f>
        <v/>
      </c>
      <c r="R19" s="21">
        <f>IF(F19="",0,IFERROR(VLOOKUP(F19,Turnos!$A$5:$H$20,7,FALSE),0))</f>
        <v/>
      </c>
      <c r="S19" s="21">
        <f>IF(G19="",0,IFERROR(VLOOKUP(G19,Turnos!$A$5:$H$20,7,FALSE),0))</f>
        <v/>
      </c>
      <c r="T19" s="21">
        <f>IF(H19="",0,IFERROR(VLOOKUP(H19,Turnos!$A$5:$H$20,7,FALSE),0))</f>
        <v/>
      </c>
      <c r="V19" s="16">
        <f>IFERROR(VLOOKUP(B19,Turnos!$A$5:$H$20,8,FALSE),0)</f>
        <v/>
      </c>
      <c r="W19" s="16">
        <f>IFERROR(VLOOKUP(C19,Turnos!$A$5:$H$20,8,FALSE),0)</f>
        <v/>
      </c>
      <c r="X19" s="16">
        <f>IFERROR(VLOOKUP(D19,Turnos!$A$5:$H$20,8,FALSE),0)</f>
        <v/>
      </c>
      <c r="Y19" s="16">
        <f>IFERROR(VLOOKUP(E19,Turnos!$A$5:$H$20,8,FALSE),0)</f>
        <v/>
      </c>
      <c r="Z19" s="16">
        <f>IFERROR(VLOOKUP(F19,Turnos!$A$5:$H$20,8,FALSE),0)</f>
        <v/>
      </c>
      <c r="AA19" s="16">
        <f>IFERROR(VLOOKUP(G19,Turnos!$A$5:$H$20,8,FALSE),0)</f>
        <v/>
      </c>
      <c r="AB19" s="16">
        <f>IFERROR(VLOOKUP(H19,Turnos!$A$5:$H$20,8,FALSE),0)</f>
        <v/>
      </c>
    </row>
    <row r="21">
      <c r="A21" s="16" t="inlineStr">
        <is>
          <t>Claves: las de la hoja «Turnos» · D descanso · V vacaciones · F falta. Plantilla de ChecaDía · checadia.com/recursos/plantilla-horarios-turnos</t>
        </is>
      </c>
    </row>
  </sheetData>
  <conditionalFormatting sqref="K5:K19">
    <cfRule type="expression" priority="1" dxfId="0">
      <formula>AND(ISNUMBER(K5),K5&gt;0)</formula>
    </cfRule>
  </conditionalFormatting>
  <conditionalFormatting sqref="L5:L19">
    <cfRule type="expression" priority="2" dxfId="1">
      <formula>LEN(L5)&gt;0</formula>
    </cfRule>
  </conditionalFormatting>
  <dataValidations count="2">
    <dataValidation sqref="G2" showDropDown="0" showInputMessage="0" showErrorMessage="0" allowBlank="0" type="list">
      <formula1>"2026,2027,2028,2029,2030"</formula1>
    </dataValidation>
    <dataValidation sqref="B5:H19" showDropDown="0" showInputMessage="0" showErrorMessage="0" allowBlank="1" type="list">
      <formula1>=Turnos!$A$5:$A$20</formula1>
    </dataValidation>
  </dataValidations>
  <pageMargins left="0.75" right="0.75" top="1" bottom="1" header="0.5" footer="0.5"/>
  <pageSetup orientation="landscape" fitToHeight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B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0" customWidth="1" min="11" max="11"/>
    <col width="40" customWidth="1" min="12" max="12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  <col width="6" customWidth="1" min="28" max="28"/>
  </cols>
  <sheetData>
    <row r="1">
      <c r="A1" s="7" t="inlineStr">
        <is>
          <t>Semana 4</t>
        </is>
      </c>
    </row>
    <row r="2">
      <c r="A2" s="14" t="inlineStr">
        <is>
          <t>Lunes de la semana:</t>
        </is>
      </c>
      <c r="C2" s="15" t="n"/>
      <c r="E2" s="14" t="inlineStr">
        <is>
          <t>Año de los límites:</t>
        </is>
      </c>
      <c r="G2" s="10" t="n">
        <v>2027</v>
      </c>
    </row>
    <row r="3">
      <c r="N3" s="16" t="inlineStr">
        <is>
          <t>Horas de cada día (cálculo)</t>
        </is>
      </c>
      <c r="V3" s="16" t="inlineStr">
        <is>
          <t>Máximo diario de cada turno (cálculo)</t>
        </is>
      </c>
    </row>
    <row r="4" ht="30" customHeight="1">
      <c r="A4" s="9" t="inlineStr">
        <is>
          <t>Persona</t>
        </is>
      </c>
      <c r="B4" s="9" t="inlineStr">
        <is>
          <t>Lun</t>
        </is>
      </c>
      <c r="C4" s="9" t="inlineStr">
        <is>
          <t>Mar</t>
        </is>
      </c>
      <c r="D4" s="9" t="inlineStr">
        <is>
          <t>Mié</t>
        </is>
      </c>
      <c r="E4" s="9" t="inlineStr">
        <is>
          <t>Jue</t>
        </is>
      </c>
      <c r="F4" s="9" t="inlineStr">
        <is>
          <t>Vie</t>
        </is>
      </c>
      <c r="G4" s="9" t="inlineStr">
        <is>
          <t>Sáb</t>
        </is>
      </c>
      <c r="H4" s="9" t="inlineStr">
        <is>
          <t>Dom</t>
        </is>
      </c>
      <c r="I4" s="9" t="inlineStr">
        <is>
          <t>Total semana (h)</t>
        </is>
      </c>
      <c r="J4" s="9" t="inlineStr">
        <is>
          <t>Límite del año (h)</t>
        </is>
      </c>
      <c r="K4" s="9" t="inlineStr">
        <is>
          <t>Exceso (h)</t>
        </is>
      </c>
      <c r="L4" s="9" t="inlineStr">
        <is>
          <t>Avisos</t>
        </is>
      </c>
      <c r="N4" s="16" t="inlineStr">
        <is>
          <t>h Lun</t>
        </is>
      </c>
      <c r="O4" s="16" t="inlineStr">
        <is>
          <t>h Mar</t>
        </is>
      </c>
      <c r="P4" s="16" t="inlineStr">
        <is>
          <t>h Mié</t>
        </is>
      </c>
      <c r="Q4" s="16" t="inlineStr">
        <is>
          <t>h Jue</t>
        </is>
      </c>
      <c r="R4" s="16" t="inlineStr">
        <is>
          <t>h Vie</t>
        </is>
      </c>
      <c r="S4" s="16" t="inlineStr">
        <is>
          <t>h Sáb</t>
        </is>
      </c>
      <c r="T4" s="16" t="inlineStr">
        <is>
          <t>h Dom</t>
        </is>
      </c>
      <c r="V4" s="16" t="inlineStr">
        <is>
          <t>máx Lun</t>
        </is>
      </c>
      <c r="W4" s="16" t="inlineStr">
        <is>
          <t>máx Mar</t>
        </is>
      </c>
      <c r="X4" s="16" t="inlineStr">
        <is>
          <t>máx Mié</t>
        </is>
      </c>
      <c r="Y4" s="16" t="inlineStr">
        <is>
          <t>máx Jue</t>
        </is>
      </c>
      <c r="Z4" s="16" t="inlineStr">
        <is>
          <t>máx Vie</t>
        </is>
      </c>
      <c r="AA4" s="16" t="inlineStr">
        <is>
          <t>máx Sáb</t>
        </is>
      </c>
      <c r="AB4" s="16" t="inlineStr">
        <is>
          <t>máx Dom</t>
        </is>
      </c>
    </row>
    <row r="5">
      <c r="A5" s="10" t="n"/>
      <c r="B5" s="17" t="n"/>
      <c r="C5" s="17" t="n"/>
      <c r="D5" s="17" t="n"/>
      <c r="E5" s="17" t="n"/>
      <c r="F5" s="17" t="n"/>
      <c r="G5" s="17" t="n"/>
      <c r="H5" s="17" t="n"/>
      <c r="I5" s="18">
        <f>SUM(N5:T5)</f>
        <v/>
      </c>
      <c r="J5" s="19">
        <f>IFERROR(VLOOKUP($G$2,Límites!$A$2:$B$6,2,FALSE),"")</f>
        <v/>
      </c>
      <c r="K5" s="18">
        <f>IF(A5="","",MAX(0,I5-J5))</f>
        <v/>
      </c>
      <c r="L5" s="20">
        <f>IF(A5="","",TRIM(IF(COUNTIF(B5:H5,"D")+COUNTIF(B5:H5,"V")+COUNTIF(B5:H5,"F")=0,"Sin descanso (art. 69). ","")&amp;IF(COUNTIF(N5:T5,"&gt;12")&gt;0,"Más de 12 h en un día (art. 68). ","")&amp;IF(SUMPRODUCT(--(N5:T5&gt;V5:AB5))&gt;0,"Un turno supera el máximo diario de su tipo (art. 61). ","")&amp;IF(K5&gt;12,"Exceso mayor a 12 h semanales. ","")&amp;IF(COUNTIF(B5:H5,"N")&gt;0,"","")))</f>
        <v/>
      </c>
      <c r="N5" s="21">
        <f>IF(B5="",0,IFERROR(VLOOKUP(B5,Turnos!$A$5:$H$20,7,FALSE),0))</f>
        <v/>
      </c>
      <c r="O5" s="21">
        <f>IF(C5="",0,IFERROR(VLOOKUP(C5,Turnos!$A$5:$H$20,7,FALSE),0))</f>
        <v/>
      </c>
      <c r="P5" s="21">
        <f>IF(D5="",0,IFERROR(VLOOKUP(D5,Turnos!$A$5:$H$20,7,FALSE),0))</f>
        <v/>
      </c>
      <c r="Q5" s="21">
        <f>IF(E5="",0,IFERROR(VLOOKUP(E5,Turnos!$A$5:$H$20,7,FALSE),0))</f>
        <v/>
      </c>
      <c r="R5" s="21">
        <f>IF(F5="",0,IFERROR(VLOOKUP(F5,Turnos!$A$5:$H$20,7,FALSE),0))</f>
        <v/>
      </c>
      <c r="S5" s="21">
        <f>IF(G5="",0,IFERROR(VLOOKUP(G5,Turnos!$A$5:$H$20,7,FALSE),0))</f>
        <v/>
      </c>
      <c r="T5" s="21">
        <f>IF(H5="",0,IFERROR(VLOOKUP(H5,Turnos!$A$5:$H$20,7,FALSE),0))</f>
        <v/>
      </c>
      <c r="V5" s="16">
        <f>IFERROR(VLOOKUP(B5,Turnos!$A$5:$H$20,8,FALSE),0)</f>
        <v/>
      </c>
      <c r="W5" s="16">
        <f>IFERROR(VLOOKUP(C5,Turnos!$A$5:$H$20,8,FALSE),0)</f>
        <v/>
      </c>
      <c r="X5" s="16">
        <f>IFERROR(VLOOKUP(D5,Turnos!$A$5:$H$20,8,FALSE),0)</f>
        <v/>
      </c>
      <c r="Y5" s="16">
        <f>IFERROR(VLOOKUP(E5,Turnos!$A$5:$H$20,8,FALSE),0)</f>
        <v/>
      </c>
      <c r="Z5" s="16">
        <f>IFERROR(VLOOKUP(F5,Turnos!$A$5:$H$20,8,FALSE),0)</f>
        <v/>
      </c>
      <c r="AA5" s="16">
        <f>IFERROR(VLOOKUP(G5,Turnos!$A$5:$H$20,8,FALSE),0)</f>
        <v/>
      </c>
      <c r="AB5" s="16">
        <f>IFERROR(VLOOKUP(H5,Turnos!$A$5:$H$20,8,FALSE),0)</f>
        <v/>
      </c>
    </row>
    <row r="6">
      <c r="A6" s="10" t="n"/>
      <c r="B6" s="17" t="n"/>
      <c r="C6" s="17" t="n"/>
      <c r="D6" s="17" t="n"/>
      <c r="E6" s="17" t="n"/>
      <c r="F6" s="17" t="n"/>
      <c r="G6" s="17" t="n"/>
      <c r="H6" s="17" t="n"/>
      <c r="I6" s="18">
        <f>SUM(N6:T6)</f>
        <v/>
      </c>
      <c r="J6" s="19">
        <f>IFERROR(VLOOKUP($G$2,Límites!$A$2:$B$6,2,FALSE),"")</f>
        <v/>
      </c>
      <c r="K6" s="18">
        <f>IF(A6="","",MAX(0,I6-J6))</f>
        <v/>
      </c>
      <c r="L6" s="20">
        <f>IF(A6="","",TRIM(IF(COUNTIF(B6:H6,"D")+COUNTIF(B6:H6,"V")+COUNTIF(B6:H6,"F")=0,"Sin descanso (art. 69). ","")&amp;IF(COUNTIF(N6:T6,"&gt;12")&gt;0,"Más de 12 h en un día (art. 68). ","")&amp;IF(SUMPRODUCT(--(N6:T6&gt;V6:AB6))&gt;0,"Un turno supera el máximo diario de su tipo (art. 61). ","")&amp;IF(K6&gt;12,"Exceso mayor a 12 h semanales. ","")&amp;IF(COUNTIF(B6:H6,"N")&gt;0,"","")))</f>
        <v/>
      </c>
      <c r="N6" s="21">
        <f>IF(B6="",0,IFERROR(VLOOKUP(B6,Turnos!$A$5:$H$20,7,FALSE),0))</f>
        <v/>
      </c>
      <c r="O6" s="21">
        <f>IF(C6="",0,IFERROR(VLOOKUP(C6,Turnos!$A$5:$H$20,7,FALSE),0))</f>
        <v/>
      </c>
      <c r="P6" s="21">
        <f>IF(D6="",0,IFERROR(VLOOKUP(D6,Turnos!$A$5:$H$20,7,FALSE),0))</f>
        <v/>
      </c>
      <c r="Q6" s="21">
        <f>IF(E6="",0,IFERROR(VLOOKUP(E6,Turnos!$A$5:$H$20,7,FALSE),0))</f>
        <v/>
      </c>
      <c r="R6" s="21">
        <f>IF(F6="",0,IFERROR(VLOOKUP(F6,Turnos!$A$5:$H$20,7,FALSE),0))</f>
        <v/>
      </c>
      <c r="S6" s="21">
        <f>IF(G6="",0,IFERROR(VLOOKUP(G6,Turnos!$A$5:$H$20,7,FALSE),0))</f>
        <v/>
      </c>
      <c r="T6" s="21">
        <f>IF(H6="",0,IFERROR(VLOOKUP(H6,Turnos!$A$5:$H$20,7,FALSE),0))</f>
        <v/>
      </c>
      <c r="V6" s="16">
        <f>IFERROR(VLOOKUP(B6,Turnos!$A$5:$H$20,8,FALSE),0)</f>
        <v/>
      </c>
      <c r="W6" s="16">
        <f>IFERROR(VLOOKUP(C6,Turnos!$A$5:$H$20,8,FALSE),0)</f>
        <v/>
      </c>
      <c r="X6" s="16">
        <f>IFERROR(VLOOKUP(D6,Turnos!$A$5:$H$20,8,FALSE),0)</f>
        <v/>
      </c>
      <c r="Y6" s="16">
        <f>IFERROR(VLOOKUP(E6,Turnos!$A$5:$H$20,8,FALSE),0)</f>
        <v/>
      </c>
      <c r="Z6" s="16">
        <f>IFERROR(VLOOKUP(F6,Turnos!$A$5:$H$20,8,FALSE),0)</f>
        <v/>
      </c>
      <c r="AA6" s="16">
        <f>IFERROR(VLOOKUP(G6,Turnos!$A$5:$H$20,8,FALSE),0)</f>
        <v/>
      </c>
      <c r="AB6" s="16">
        <f>IFERROR(VLOOKUP(H6,Turnos!$A$5:$H$20,8,FALSE),0)</f>
        <v/>
      </c>
    </row>
    <row r="7">
      <c r="A7" s="10" t="n"/>
      <c r="B7" s="17" t="n"/>
      <c r="C7" s="17" t="n"/>
      <c r="D7" s="17" t="n"/>
      <c r="E7" s="17" t="n"/>
      <c r="F7" s="17" t="n"/>
      <c r="G7" s="17" t="n"/>
      <c r="H7" s="17" t="n"/>
      <c r="I7" s="18">
        <f>SUM(N7:T7)</f>
        <v/>
      </c>
      <c r="J7" s="19">
        <f>IFERROR(VLOOKUP($G$2,Límites!$A$2:$B$6,2,FALSE),"")</f>
        <v/>
      </c>
      <c r="K7" s="18">
        <f>IF(A7="","",MAX(0,I7-J7))</f>
        <v/>
      </c>
      <c r="L7" s="20">
        <f>IF(A7="","",TRIM(IF(COUNTIF(B7:H7,"D")+COUNTIF(B7:H7,"V")+COUNTIF(B7:H7,"F")=0,"Sin descanso (art. 69). ","")&amp;IF(COUNTIF(N7:T7,"&gt;12")&gt;0,"Más de 12 h en un día (art. 68). ","")&amp;IF(SUMPRODUCT(--(N7:T7&gt;V7:AB7))&gt;0,"Un turno supera el máximo diario de su tipo (art. 61). ","")&amp;IF(K7&gt;12,"Exceso mayor a 12 h semanales. ","")&amp;IF(COUNTIF(B7:H7,"N")&gt;0,"","")))</f>
        <v/>
      </c>
      <c r="N7" s="21">
        <f>IF(B7="",0,IFERROR(VLOOKUP(B7,Turnos!$A$5:$H$20,7,FALSE),0))</f>
        <v/>
      </c>
      <c r="O7" s="21">
        <f>IF(C7="",0,IFERROR(VLOOKUP(C7,Turnos!$A$5:$H$20,7,FALSE),0))</f>
        <v/>
      </c>
      <c r="P7" s="21">
        <f>IF(D7="",0,IFERROR(VLOOKUP(D7,Turnos!$A$5:$H$20,7,FALSE),0))</f>
        <v/>
      </c>
      <c r="Q7" s="21">
        <f>IF(E7="",0,IFERROR(VLOOKUP(E7,Turnos!$A$5:$H$20,7,FALSE),0))</f>
        <v/>
      </c>
      <c r="R7" s="21">
        <f>IF(F7="",0,IFERROR(VLOOKUP(F7,Turnos!$A$5:$H$20,7,FALSE),0))</f>
        <v/>
      </c>
      <c r="S7" s="21">
        <f>IF(G7="",0,IFERROR(VLOOKUP(G7,Turnos!$A$5:$H$20,7,FALSE),0))</f>
        <v/>
      </c>
      <c r="T7" s="21">
        <f>IF(H7="",0,IFERROR(VLOOKUP(H7,Turnos!$A$5:$H$20,7,FALSE),0))</f>
        <v/>
      </c>
      <c r="V7" s="16">
        <f>IFERROR(VLOOKUP(B7,Turnos!$A$5:$H$20,8,FALSE),0)</f>
        <v/>
      </c>
      <c r="W7" s="16">
        <f>IFERROR(VLOOKUP(C7,Turnos!$A$5:$H$20,8,FALSE),0)</f>
        <v/>
      </c>
      <c r="X7" s="16">
        <f>IFERROR(VLOOKUP(D7,Turnos!$A$5:$H$20,8,FALSE),0)</f>
        <v/>
      </c>
      <c r="Y7" s="16">
        <f>IFERROR(VLOOKUP(E7,Turnos!$A$5:$H$20,8,FALSE),0)</f>
        <v/>
      </c>
      <c r="Z7" s="16">
        <f>IFERROR(VLOOKUP(F7,Turnos!$A$5:$H$20,8,FALSE),0)</f>
        <v/>
      </c>
      <c r="AA7" s="16">
        <f>IFERROR(VLOOKUP(G7,Turnos!$A$5:$H$20,8,FALSE),0)</f>
        <v/>
      </c>
      <c r="AB7" s="16">
        <f>IFERROR(VLOOKUP(H7,Turnos!$A$5:$H$20,8,FALSE),0)</f>
        <v/>
      </c>
    </row>
    <row r="8">
      <c r="A8" s="10" t="n"/>
      <c r="B8" s="17" t="n"/>
      <c r="C8" s="17" t="n"/>
      <c r="D8" s="17" t="n"/>
      <c r="E8" s="17" t="n"/>
      <c r="F8" s="17" t="n"/>
      <c r="G8" s="17" t="n"/>
      <c r="H8" s="17" t="n"/>
      <c r="I8" s="18">
        <f>SUM(N8:T8)</f>
        <v/>
      </c>
      <c r="J8" s="19">
        <f>IFERROR(VLOOKUP($G$2,Límites!$A$2:$B$6,2,FALSE),"")</f>
        <v/>
      </c>
      <c r="K8" s="18">
        <f>IF(A8="","",MAX(0,I8-J8))</f>
        <v/>
      </c>
      <c r="L8" s="20">
        <f>IF(A8="","",TRIM(IF(COUNTIF(B8:H8,"D")+COUNTIF(B8:H8,"V")+COUNTIF(B8:H8,"F")=0,"Sin descanso (art. 69). ","")&amp;IF(COUNTIF(N8:T8,"&gt;12")&gt;0,"Más de 12 h en un día (art. 68). ","")&amp;IF(SUMPRODUCT(--(N8:T8&gt;V8:AB8))&gt;0,"Un turno supera el máximo diario de su tipo (art. 61). ","")&amp;IF(K8&gt;12,"Exceso mayor a 12 h semanales. ","")&amp;IF(COUNTIF(B8:H8,"N")&gt;0,"","")))</f>
        <v/>
      </c>
      <c r="N8" s="21">
        <f>IF(B8="",0,IFERROR(VLOOKUP(B8,Turnos!$A$5:$H$20,7,FALSE),0))</f>
        <v/>
      </c>
      <c r="O8" s="21">
        <f>IF(C8="",0,IFERROR(VLOOKUP(C8,Turnos!$A$5:$H$20,7,FALSE),0))</f>
        <v/>
      </c>
      <c r="P8" s="21">
        <f>IF(D8="",0,IFERROR(VLOOKUP(D8,Turnos!$A$5:$H$20,7,FALSE),0))</f>
        <v/>
      </c>
      <c r="Q8" s="21">
        <f>IF(E8="",0,IFERROR(VLOOKUP(E8,Turnos!$A$5:$H$20,7,FALSE),0))</f>
        <v/>
      </c>
      <c r="R8" s="21">
        <f>IF(F8="",0,IFERROR(VLOOKUP(F8,Turnos!$A$5:$H$20,7,FALSE),0))</f>
        <v/>
      </c>
      <c r="S8" s="21">
        <f>IF(G8="",0,IFERROR(VLOOKUP(G8,Turnos!$A$5:$H$20,7,FALSE),0))</f>
        <v/>
      </c>
      <c r="T8" s="21">
        <f>IF(H8="",0,IFERROR(VLOOKUP(H8,Turnos!$A$5:$H$20,7,FALSE),0))</f>
        <v/>
      </c>
      <c r="V8" s="16">
        <f>IFERROR(VLOOKUP(B8,Turnos!$A$5:$H$20,8,FALSE),0)</f>
        <v/>
      </c>
      <c r="W8" s="16">
        <f>IFERROR(VLOOKUP(C8,Turnos!$A$5:$H$20,8,FALSE),0)</f>
        <v/>
      </c>
      <c r="X8" s="16">
        <f>IFERROR(VLOOKUP(D8,Turnos!$A$5:$H$20,8,FALSE),0)</f>
        <v/>
      </c>
      <c r="Y8" s="16">
        <f>IFERROR(VLOOKUP(E8,Turnos!$A$5:$H$20,8,FALSE),0)</f>
        <v/>
      </c>
      <c r="Z8" s="16">
        <f>IFERROR(VLOOKUP(F8,Turnos!$A$5:$H$20,8,FALSE),0)</f>
        <v/>
      </c>
      <c r="AA8" s="16">
        <f>IFERROR(VLOOKUP(G8,Turnos!$A$5:$H$20,8,FALSE),0)</f>
        <v/>
      </c>
      <c r="AB8" s="16">
        <f>IFERROR(VLOOKUP(H8,Turnos!$A$5:$H$20,8,FALSE),0)</f>
        <v/>
      </c>
    </row>
    <row r="9">
      <c r="A9" s="10" t="n"/>
      <c r="B9" s="17" t="n"/>
      <c r="C9" s="17" t="n"/>
      <c r="D9" s="17" t="n"/>
      <c r="E9" s="17" t="n"/>
      <c r="F9" s="17" t="n"/>
      <c r="G9" s="17" t="n"/>
      <c r="H9" s="17" t="n"/>
      <c r="I9" s="18">
        <f>SUM(N9:T9)</f>
        <v/>
      </c>
      <c r="J9" s="19">
        <f>IFERROR(VLOOKUP($G$2,Límites!$A$2:$B$6,2,FALSE),"")</f>
        <v/>
      </c>
      <c r="K9" s="18">
        <f>IF(A9="","",MAX(0,I9-J9))</f>
        <v/>
      </c>
      <c r="L9" s="20">
        <f>IF(A9="","",TRIM(IF(COUNTIF(B9:H9,"D")+COUNTIF(B9:H9,"V")+COUNTIF(B9:H9,"F")=0,"Sin descanso (art. 69). ","")&amp;IF(COUNTIF(N9:T9,"&gt;12")&gt;0,"Más de 12 h en un día (art. 68). ","")&amp;IF(SUMPRODUCT(--(N9:T9&gt;V9:AB9))&gt;0,"Un turno supera el máximo diario de su tipo (art. 61). ","")&amp;IF(K9&gt;12,"Exceso mayor a 12 h semanales. ","")&amp;IF(COUNTIF(B9:H9,"N")&gt;0,"","")))</f>
        <v/>
      </c>
      <c r="N9" s="21">
        <f>IF(B9="",0,IFERROR(VLOOKUP(B9,Turnos!$A$5:$H$20,7,FALSE),0))</f>
        <v/>
      </c>
      <c r="O9" s="21">
        <f>IF(C9="",0,IFERROR(VLOOKUP(C9,Turnos!$A$5:$H$20,7,FALSE),0))</f>
        <v/>
      </c>
      <c r="P9" s="21">
        <f>IF(D9="",0,IFERROR(VLOOKUP(D9,Turnos!$A$5:$H$20,7,FALSE),0))</f>
        <v/>
      </c>
      <c r="Q9" s="21">
        <f>IF(E9="",0,IFERROR(VLOOKUP(E9,Turnos!$A$5:$H$20,7,FALSE),0))</f>
        <v/>
      </c>
      <c r="R9" s="21">
        <f>IF(F9="",0,IFERROR(VLOOKUP(F9,Turnos!$A$5:$H$20,7,FALSE),0))</f>
        <v/>
      </c>
      <c r="S9" s="21">
        <f>IF(G9="",0,IFERROR(VLOOKUP(G9,Turnos!$A$5:$H$20,7,FALSE),0))</f>
        <v/>
      </c>
      <c r="T9" s="21">
        <f>IF(H9="",0,IFERROR(VLOOKUP(H9,Turnos!$A$5:$H$20,7,FALSE),0))</f>
        <v/>
      </c>
      <c r="V9" s="16">
        <f>IFERROR(VLOOKUP(B9,Turnos!$A$5:$H$20,8,FALSE),0)</f>
        <v/>
      </c>
      <c r="W9" s="16">
        <f>IFERROR(VLOOKUP(C9,Turnos!$A$5:$H$20,8,FALSE),0)</f>
        <v/>
      </c>
      <c r="X9" s="16">
        <f>IFERROR(VLOOKUP(D9,Turnos!$A$5:$H$20,8,FALSE),0)</f>
        <v/>
      </c>
      <c r="Y9" s="16">
        <f>IFERROR(VLOOKUP(E9,Turnos!$A$5:$H$20,8,FALSE),0)</f>
        <v/>
      </c>
      <c r="Z9" s="16">
        <f>IFERROR(VLOOKUP(F9,Turnos!$A$5:$H$20,8,FALSE),0)</f>
        <v/>
      </c>
      <c r="AA9" s="16">
        <f>IFERROR(VLOOKUP(G9,Turnos!$A$5:$H$20,8,FALSE),0)</f>
        <v/>
      </c>
      <c r="AB9" s="16">
        <f>IFERROR(VLOOKUP(H9,Turnos!$A$5:$H$20,8,FALSE),0)</f>
        <v/>
      </c>
    </row>
    <row r="10">
      <c r="A10" s="10" t="n"/>
      <c r="B10" s="17" t="n"/>
      <c r="C10" s="17" t="n"/>
      <c r="D10" s="17" t="n"/>
      <c r="E10" s="17" t="n"/>
      <c r="F10" s="17" t="n"/>
      <c r="G10" s="17" t="n"/>
      <c r="H10" s="17" t="n"/>
      <c r="I10" s="18">
        <f>SUM(N10:T10)</f>
        <v/>
      </c>
      <c r="J10" s="19">
        <f>IFERROR(VLOOKUP($G$2,Límites!$A$2:$B$6,2,FALSE),"")</f>
        <v/>
      </c>
      <c r="K10" s="18">
        <f>IF(A10="","",MAX(0,I10-J10))</f>
        <v/>
      </c>
      <c r="L10" s="20">
        <f>IF(A10="","",TRIM(IF(COUNTIF(B10:H10,"D")+COUNTIF(B10:H10,"V")+COUNTIF(B10:H10,"F")=0,"Sin descanso (art. 69). ","")&amp;IF(COUNTIF(N10:T10,"&gt;12")&gt;0,"Más de 12 h en un día (art. 68). ","")&amp;IF(SUMPRODUCT(--(N10:T10&gt;V10:AB10))&gt;0,"Un turno supera el máximo diario de su tipo (art. 61). ","")&amp;IF(K10&gt;12,"Exceso mayor a 12 h semanales. ","")&amp;IF(COUNTIF(B10:H10,"N")&gt;0,"","")))</f>
        <v/>
      </c>
      <c r="N10" s="21">
        <f>IF(B10="",0,IFERROR(VLOOKUP(B10,Turnos!$A$5:$H$20,7,FALSE),0))</f>
        <v/>
      </c>
      <c r="O10" s="21">
        <f>IF(C10="",0,IFERROR(VLOOKUP(C10,Turnos!$A$5:$H$20,7,FALSE),0))</f>
        <v/>
      </c>
      <c r="P10" s="21">
        <f>IF(D10="",0,IFERROR(VLOOKUP(D10,Turnos!$A$5:$H$20,7,FALSE),0))</f>
        <v/>
      </c>
      <c r="Q10" s="21">
        <f>IF(E10="",0,IFERROR(VLOOKUP(E10,Turnos!$A$5:$H$20,7,FALSE),0))</f>
        <v/>
      </c>
      <c r="R10" s="21">
        <f>IF(F10="",0,IFERROR(VLOOKUP(F10,Turnos!$A$5:$H$20,7,FALSE),0))</f>
        <v/>
      </c>
      <c r="S10" s="21">
        <f>IF(G10="",0,IFERROR(VLOOKUP(G10,Turnos!$A$5:$H$20,7,FALSE),0))</f>
        <v/>
      </c>
      <c r="T10" s="21">
        <f>IF(H10="",0,IFERROR(VLOOKUP(H10,Turnos!$A$5:$H$20,7,FALSE),0))</f>
        <v/>
      </c>
      <c r="V10" s="16">
        <f>IFERROR(VLOOKUP(B10,Turnos!$A$5:$H$20,8,FALSE),0)</f>
        <v/>
      </c>
      <c r="W10" s="16">
        <f>IFERROR(VLOOKUP(C10,Turnos!$A$5:$H$20,8,FALSE),0)</f>
        <v/>
      </c>
      <c r="X10" s="16">
        <f>IFERROR(VLOOKUP(D10,Turnos!$A$5:$H$20,8,FALSE),0)</f>
        <v/>
      </c>
      <c r="Y10" s="16">
        <f>IFERROR(VLOOKUP(E10,Turnos!$A$5:$H$20,8,FALSE),0)</f>
        <v/>
      </c>
      <c r="Z10" s="16">
        <f>IFERROR(VLOOKUP(F10,Turnos!$A$5:$H$20,8,FALSE),0)</f>
        <v/>
      </c>
      <c r="AA10" s="16">
        <f>IFERROR(VLOOKUP(G10,Turnos!$A$5:$H$20,8,FALSE),0)</f>
        <v/>
      </c>
      <c r="AB10" s="16">
        <f>IFERROR(VLOOKUP(H10,Turnos!$A$5:$H$20,8,FALSE),0)</f>
        <v/>
      </c>
    </row>
    <row r="11">
      <c r="A11" s="10" t="n"/>
      <c r="B11" s="17" t="n"/>
      <c r="C11" s="17" t="n"/>
      <c r="D11" s="17" t="n"/>
      <c r="E11" s="17" t="n"/>
      <c r="F11" s="17" t="n"/>
      <c r="G11" s="17" t="n"/>
      <c r="H11" s="17" t="n"/>
      <c r="I11" s="18">
        <f>SUM(N11:T11)</f>
        <v/>
      </c>
      <c r="J11" s="19">
        <f>IFERROR(VLOOKUP($G$2,Límites!$A$2:$B$6,2,FALSE),"")</f>
        <v/>
      </c>
      <c r="K11" s="18">
        <f>IF(A11="","",MAX(0,I11-J11))</f>
        <v/>
      </c>
      <c r="L11" s="20">
        <f>IF(A11="","",TRIM(IF(COUNTIF(B11:H11,"D")+COUNTIF(B11:H11,"V")+COUNTIF(B11:H11,"F")=0,"Sin descanso (art. 69). ","")&amp;IF(COUNTIF(N11:T11,"&gt;12")&gt;0,"Más de 12 h en un día (art. 68). ","")&amp;IF(SUMPRODUCT(--(N11:T11&gt;V11:AB11))&gt;0,"Un turno supera el máximo diario de su tipo (art. 61). ","")&amp;IF(K11&gt;12,"Exceso mayor a 12 h semanales. ","")&amp;IF(COUNTIF(B11:H11,"N")&gt;0,"","")))</f>
        <v/>
      </c>
      <c r="N11" s="21">
        <f>IF(B11="",0,IFERROR(VLOOKUP(B11,Turnos!$A$5:$H$20,7,FALSE),0))</f>
        <v/>
      </c>
      <c r="O11" s="21">
        <f>IF(C11="",0,IFERROR(VLOOKUP(C11,Turnos!$A$5:$H$20,7,FALSE),0))</f>
        <v/>
      </c>
      <c r="P11" s="21">
        <f>IF(D11="",0,IFERROR(VLOOKUP(D11,Turnos!$A$5:$H$20,7,FALSE),0))</f>
        <v/>
      </c>
      <c r="Q11" s="21">
        <f>IF(E11="",0,IFERROR(VLOOKUP(E11,Turnos!$A$5:$H$20,7,FALSE),0))</f>
        <v/>
      </c>
      <c r="R11" s="21">
        <f>IF(F11="",0,IFERROR(VLOOKUP(F11,Turnos!$A$5:$H$20,7,FALSE),0))</f>
        <v/>
      </c>
      <c r="S11" s="21">
        <f>IF(G11="",0,IFERROR(VLOOKUP(G11,Turnos!$A$5:$H$20,7,FALSE),0))</f>
        <v/>
      </c>
      <c r="T11" s="21">
        <f>IF(H11="",0,IFERROR(VLOOKUP(H11,Turnos!$A$5:$H$20,7,FALSE),0))</f>
        <v/>
      </c>
      <c r="V11" s="16">
        <f>IFERROR(VLOOKUP(B11,Turnos!$A$5:$H$20,8,FALSE),0)</f>
        <v/>
      </c>
      <c r="W11" s="16">
        <f>IFERROR(VLOOKUP(C11,Turnos!$A$5:$H$20,8,FALSE),0)</f>
        <v/>
      </c>
      <c r="X11" s="16">
        <f>IFERROR(VLOOKUP(D11,Turnos!$A$5:$H$20,8,FALSE),0)</f>
        <v/>
      </c>
      <c r="Y11" s="16">
        <f>IFERROR(VLOOKUP(E11,Turnos!$A$5:$H$20,8,FALSE),0)</f>
        <v/>
      </c>
      <c r="Z11" s="16">
        <f>IFERROR(VLOOKUP(F11,Turnos!$A$5:$H$20,8,FALSE),0)</f>
        <v/>
      </c>
      <c r="AA11" s="16">
        <f>IFERROR(VLOOKUP(G11,Turnos!$A$5:$H$20,8,FALSE),0)</f>
        <v/>
      </c>
      <c r="AB11" s="16">
        <f>IFERROR(VLOOKUP(H11,Turnos!$A$5:$H$20,8,FALSE),0)</f>
        <v/>
      </c>
    </row>
    <row r="12">
      <c r="A12" s="10" t="n"/>
      <c r="B12" s="17" t="n"/>
      <c r="C12" s="17" t="n"/>
      <c r="D12" s="17" t="n"/>
      <c r="E12" s="17" t="n"/>
      <c r="F12" s="17" t="n"/>
      <c r="G12" s="17" t="n"/>
      <c r="H12" s="17" t="n"/>
      <c r="I12" s="18">
        <f>SUM(N12:T12)</f>
        <v/>
      </c>
      <c r="J12" s="19">
        <f>IFERROR(VLOOKUP($G$2,Límites!$A$2:$B$6,2,FALSE),"")</f>
        <v/>
      </c>
      <c r="K12" s="18">
        <f>IF(A12="","",MAX(0,I12-J12))</f>
        <v/>
      </c>
      <c r="L12" s="20">
        <f>IF(A12="","",TRIM(IF(COUNTIF(B12:H12,"D")+COUNTIF(B12:H12,"V")+COUNTIF(B12:H12,"F")=0,"Sin descanso (art. 69). ","")&amp;IF(COUNTIF(N12:T12,"&gt;12")&gt;0,"Más de 12 h en un día (art. 68). ","")&amp;IF(SUMPRODUCT(--(N12:T12&gt;V12:AB12))&gt;0,"Un turno supera el máximo diario de su tipo (art. 61). ","")&amp;IF(K12&gt;12,"Exceso mayor a 12 h semanales. ","")&amp;IF(COUNTIF(B12:H12,"N")&gt;0,"","")))</f>
        <v/>
      </c>
      <c r="N12" s="21">
        <f>IF(B12="",0,IFERROR(VLOOKUP(B12,Turnos!$A$5:$H$20,7,FALSE),0))</f>
        <v/>
      </c>
      <c r="O12" s="21">
        <f>IF(C12="",0,IFERROR(VLOOKUP(C12,Turnos!$A$5:$H$20,7,FALSE),0))</f>
        <v/>
      </c>
      <c r="P12" s="21">
        <f>IF(D12="",0,IFERROR(VLOOKUP(D12,Turnos!$A$5:$H$20,7,FALSE),0))</f>
        <v/>
      </c>
      <c r="Q12" s="21">
        <f>IF(E12="",0,IFERROR(VLOOKUP(E12,Turnos!$A$5:$H$20,7,FALSE),0))</f>
        <v/>
      </c>
      <c r="R12" s="21">
        <f>IF(F12="",0,IFERROR(VLOOKUP(F12,Turnos!$A$5:$H$20,7,FALSE),0))</f>
        <v/>
      </c>
      <c r="S12" s="21">
        <f>IF(G12="",0,IFERROR(VLOOKUP(G12,Turnos!$A$5:$H$20,7,FALSE),0))</f>
        <v/>
      </c>
      <c r="T12" s="21">
        <f>IF(H12="",0,IFERROR(VLOOKUP(H12,Turnos!$A$5:$H$20,7,FALSE),0))</f>
        <v/>
      </c>
      <c r="V12" s="16">
        <f>IFERROR(VLOOKUP(B12,Turnos!$A$5:$H$20,8,FALSE),0)</f>
        <v/>
      </c>
      <c r="W12" s="16">
        <f>IFERROR(VLOOKUP(C12,Turnos!$A$5:$H$20,8,FALSE),0)</f>
        <v/>
      </c>
      <c r="X12" s="16">
        <f>IFERROR(VLOOKUP(D12,Turnos!$A$5:$H$20,8,FALSE),0)</f>
        <v/>
      </c>
      <c r="Y12" s="16">
        <f>IFERROR(VLOOKUP(E12,Turnos!$A$5:$H$20,8,FALSE),0)</f>
        <v/>
      </c>
      <c r="Z12" s="16">
        <f>IFERROR(VLOOKUP(F12,Turnos!$A$5:$H$20,8,FALSE),0)</f>
        <v/>
      </c>
      <c r="AA12" s="16">
        <f>IFERROR(VLOOKUP(G12,Turnos!$A$5:$H$20,8,FALSE),0)</f>
        <v/>
      </c>
      <c r="AB12" s="16">
        <f>IFERROR(VLOOKUP(H12,Turnos!$A$5:$H$20,8,FALSE),0)</f>
        <v/>
      </c>
    </row>
    <row r="13">
      <c r="A13" s="10" t="n"/>
      <c r="B13" s="17" t="n"/>
      <c r="C13" s="17" t="n"/>
      <c r="D13" s="17" t="n"/>
      <c r="E13" s="17" t="n"/>
      <c r="F13" s="17" t="n"/>
      <c r="G13" s="17" t="n"/>
      <c r="H13" s="17" t="n"/>
      <c r="I13" s="18">
        <f>SUM(N13:T13)</f>
        <v/>
      </c>
      <c r="J13" s="19">
        <f>IFERROR(VLOOKUP($G$2,Límites!$A$2:$B$6,2,FALSE),"")</f>
        <v/>
      </c>
      <c r="K13" s="18">
        <f>IF(A13="","",MAX(0,I13-J13))</f>
        <v/>
      </c>
      <c r="L13" s="20">
        <f>IF(A13="","",TRIM(IF(COUNTIF(B13:H13,"D")+COUNTIF(B13:H13,"V")+COUNTIF(B13:H13,"F")=0,"Sin descanso (art. 69). ","")&amp;IF(COUNTIF(N13:T13,"&gt;12")&gt;0,"Más de 12 h en un día (art. 68). ","")&amp;IF(SUMPRODUCT(--(N13:T13&gt;V13:AB13))&gt;0,"Un turno supera el máximo diario de su tipo (art. 61). ","")&amp;IF(K13&gt;12,"Exceso mayor a 12 h semanales. ","")&amp;IF(COUNTIF(B13:H13,"N")&gt;0,"","")))</f>
        <v/>
      </c>
      <c r="N13" s="21">
        <f>IF(B13="",0,IFERROR(VLOOKUP(B13,Turnos!$A$5:$H$20,7,FALSE),0))</f>
        <v/>
      </c>
      <c r="O13" s="21">
        <f>IF(C13="",0,IFERROR(VLOOKUP(C13,Turnos!$A$5:$H$20,7,FALSE),0))</f>
        <v/>
      </c>
      <c r="P13" s="21">
        <f>IF(D13="",0,IFERROR(VLOOKUP(D13,Turnos!$A$5:$H$20,7,FALSE),0))</f>
        <v/>
      </c>
      <c r="Q13" s="21">
        <f>IF(E13="",0,IFERROR(VLOOKUP(E13,Turnos!$A$5:$H$20,7,FALSE),0))</f>
        <v/>
      </c>
      <c r="R13" s="21">
        <f>IF(F13="",0,IFERROR(VLOOKUP(F13,Turnos!$A$5:$H$20,7,FALSE),0))</f>
        <v/>
      </c>
      <c r="S13" s="21">
        <f>IF(G13="",0,IFERROR(VLOOKUP(G13,Turnos!$A$5:$H$20,7,FALSE),0))</f>
        <v/>
      </c>
      <c r="T13" s="21">
        <f>IF(H13="",0,IFERROR(VLOOKUP(H13,Turnos!$A$5:$H$20,7,FALSE),0))</f>
        <v/>
      </c>
      <c r="V13" s="16">
        <f>IFERROR(VLOOKUP(B13,Turnos!$A$5:$H$20,8,FALSE),0)</f>
        <v/>
      </c>
      <c r="W13" s="16">
        <f>IFERROR(VLOOKUP(C13,Turnos!$A$5:$H$20,8,FALSE),0)</f>
        <v/>
      </c>
      <c r="X13" s="16">
        <f>IFERROR(VLOOKUP(D13,Turnos!$A$5:$H$20,8,FALSE),0)</f>
        <v/>
      </c>
      <c r="Y13" s="16">
        <f>IFERROR(VLOOKUP(E13,Turnos!$A$5:$H$20,8,FALSE),0)</f>
        <v/>
      </c>
      <c r="Z13" s="16">
        <f>IFERROR(VLOOKUP(F13,Turnos!$A$5:$H$20,8,FALSE),0)</f>
        <v/>
      </c>
      <c r="AA13" s="16">
        <f>IFERROR(VLOOKUP(G13,Turnos!$A$5:$H$20,8,FALSE),0)</f>
        <v/>
      </c>
      <c r="AB13" s="16">
        <f>IFERROR(VLOOKUP(H13,Turnos!$A$5:$H$20,8,FALSE),0)</f>
        <v/>
      </c>
    </row>
    <row r="14">
      <c r="A14" s="10" t="n"/>
      <c r="B14" s="17" t="n"/>
      <c r="C14" s="17" t="n"/>
      <c r="D14" s="17" t="n"/>
      <c r="E14" s="17" t="n"/>
      <c r="F14" s="17" t="n"/>
      <c r="G14" s="17" t="n"/>
      <c r="H14" s="17" t="n"/>
      <c r="I14" s="18">
        <f>SUM(N14:T14)</f>
        <v/>
      </c>
      <c r="J14" s="19">
        <f>IFERROR(VLOOKUP($G$2,Límites!$A$2:$B$6,2,FALSE),"")</f>
        <v/>
      </c>
      <c r="K14" s="18">
        <f>IF(A14="","",MAX(0,I14-J14))</f>
        <v/>
      </c>
      <c r="L14" s="20">
        <f>IF(A14="","",TRIM(IF(COUNTIF(B14:H14,"D")+COUNTIF(B14:H14,"V")+COUNTIF(B14:H14,"F")=0,"Sin descanso (art. 69). ","")&amp;IF(COUNTIF(N14:T14,"&gt;12")&gt;0,"Más de 12 h en un día (art. 68). ","")&amp;IF(SUMPRODUCT(--(N14:T14&gt;V14:AB14))&gt;0,"Un turno supera el máximo diario de su tipo (art. 61). ","")&amp;IF(K14&gt;12,"Exceso mayor a 12 h semanales. ","")&amp;IF(COUNTIF(B14:H14,"N")&gt;0,"","")))</f>
        <v/>
      </c>
      <c r="N14" s="21">
        <f>IF(B14="",0,IFERROR(VLOOKUP(B14,Turnos!$A$5:$H$20,7,FALSE),0))</f>
        <v/>
      </c>
      <c r="O14" s="21">
        <f>IF(C14="",0,IFERROR(VLOOKUP(C14,Turnos!$A$5:$H$20,7,FALSE),0))</f>
        <v/>
      </c>
      <c r="P14" s="21">
        <f>IF(D14="",0,IFERROR(VLOOKUP(D14,Turnos!$A$5:$H$20,7,FALSE),0))</f>
        <v/>
      </c>
      <c r="Q14" s="21">
        <f>IF(E14="",0,IFERROR(VLOOKUP(E14,Turnos!$A$5:$H$20,7,FALSE),0))</f>
        <v/>
      </c>
      <c r="R14" s="21">
        <f>IF(F14="",0,IFERROR(VLOOKUP(F14,Turnos!$A$5:$H$20,7,FALSE),0))</f>
        <v/>
      </c>
      <c r="S14" s="21">
        <f>IF(G14="",0,IFERROR(VLOOKUP(G14,Turnos!$A$5:$H$20,7,FALSE),0))</f>
        <v/>
      </c>
      <c r="T14" s="21">
        <f>IF(H14="",0,IFERROR(VLOOKUP(H14,Turnos!$A$5:$H$20,7,FALSE),0))</f>
        <v/>
      </c>
      <c r="V14" s="16">
        <f>IFERROR(VLOOKUP(B14,Turnos!$A$5:$H$20,8,FALSE),0)</f>
        <v/>
      </c>
      <c r="W14" s="16">
        <f>IFERROR(VLOOKUP(C14,Turnos!$A$5:$H$20,8,FALSE),0)</f>
        <v/>
      </c>
      <c r="X14" s="16">
        <f>IFERROR(VLOOKUP(D14,Turnos!$A$5:$H$20,8,FALSE),0)</f>
        <v/>
      </c>
      <c r="Y14" s="16">
        <f>IFERROR(VLOOKUP(E14,Turnos!$A$5:$H$20,8,FALSE),0)</f>
        <v/>
      </c>
      <c r="Z14" s="16">
        <f>IFERROR(VLOOKUP(F14,Turnos!$A$5:$H$20,8,FALSE),0)</f>
        <v/>
      </c>
      <c r="AA14" s="16">
        <f>IFERROR(VLOOKUP(G14,Turnos!$A$5:$H$20,8,FALSE),0)</f>
        <v/>
      </c>
      <c r="AB14" s="16">
        <f>IFERROR(VLOOKUP(H14,Turnos!$A$5:$H$20,8,FALSE),0)</f>
        <v/>
      </c>
    </row>
    <row r="15">
      <c r="A15" s="10" t="n"/>
      <c r="B15" s="17" t="n"/>
      <c r="C15" s="17" t="n"/>
      <c r="D15" s="17" t="n"/>
      <c r="E15" s="17" t="n"/>
      <c r="F15" s="17" t="n"/>
      <c r="G15" s="17" t="n"/>
      <c r="H15" s="17" t="n"/>
      <c r="I15" s="18">
        <f>SUM(N15:T15)</f>
        <v/>
      </c>
      <c r="J15" s="19">
        <f>IFERROR(VLOOKUP($G$2,Límites!$A$2:$B$6,2,FALSE),"")</f>
        <v/>
      </c>
      <c r="K15" s="18">
        <f>IF(A15="","",MAX(0,I15-J15))</f>
        <v/>
      </c>
      <c r="L15" s="20">
        <f>IF(A15="","",TRIM(IF(COUNTIF(B15:H15,"D")+COUNTIF(B15:H15,"V")+COUNTIF(B15:H15,"F")=0,"Sin descanso (art. 69). ","")&amp;IF(COUNTIF(N15:T15,"&gt;12")&gt;0,"Más de 12 h en un día (art. 68). ","")&amp;IF(SUMPRODUCT(--(N15:T15&gt;V15:AB15))&gt;0,"Un turno supera el máximo diario de su tipo (art. 61). ","")&amp;IF(K15&gt;12,"Exceso mayor a 12 h semanales. ","")&amp;IF(COUNTIF(B15:H15,"N")&gt;0,"","")))</f>
        <v/>
      </c>
      <c r="N15" s="21">
        <f>IF(B15="",0,IFERROR(VLOOKUP(B15,Turnos!$A$5:$H$20,7,FALSE),0))</f>
        <v/>
      </c>
      <c r="O15" s="21">
        <f>IF(C15="",0,IFERROR(VLOOKUP(C15,Turnos!$A$5:$H$20,7,FALSE),0))</f>
        <v/>
      </c>
      <c r="P15" s="21">
        <f>IF(D15="",0,IFERROR(VLOOKUP(D15,Turnos!$A$5:$H$20,7,FALSE),0))</f>
        <v/>
      </c>
      <c r="Q15" s="21">
        <f>IF(E15="",0,IFERROR(VLOOKUP(E15,Turnos!$A$5:$H$20,7,FALSE),0))</f>
        <v/>
      </c>
      <c r="R15" s="21">
        <f>IF(F15="",0,IFERROR(VLOOKUP(F15,Turnos!$A$5:$H$20,7,FALSE),0))</f>
        <v/>
      </c>
      <c r="S15" s="21">
        <f>IF(G15="",0,IFERROR(VLOOKUP(G15,Turnos!$A$5:$H$20,7,FALSE),0))</f>
        <v/>
      </c>
      <c r="T15" s="21">
        <f>IF(H15="",0,IFERROR(VLOOKUP(H15,Turnos!$A$5:$H$20,7,FALSE),0))</f>
        <v/>
      </c>
      <c r="V15" s="16">
        <f>IFERROR(VLOOKUP(B15,Turnos!$A$5:$H$20,8,FALSE),0)</f>
        <v/>
      </c>
      <c r="W15" s="16">
        <f>IFERROR(VLOOKUP(C15,Turnos!$A$5:$H$20,8,FALSE),0)</f>
        <v/>
      </c>
      <c r="X15" s="16">
        <f>IFERROR(VLOOKUP(D15,Turnos!$A$5:$H$20,8,FALSE),0)</f>
        <v/>
      </c>
      <c r="Y15" s="16">
        <f>IFERROR(VLOOKUP(E15,Turnos!$A$5:$H$20,8,FALSE),0)</f>
        <v/>
      </c>
      <c r="Z15" s="16">
        <f>IFERROR(VLOOKUP(F15,Turnos!$A$5:$H$20,8,FALSE),0)</f>
        <v/>
      </c>
      <c r="AA15" s="16">
        <f>IFERROR(VLOOKUP(G15,Turnos!$A$5:$H$20,8,FALSE),0)</f>
        <v/>
      </c>
      <c r="AB15" s="16">
        <f>IFERROR(VLOOKUP(H15,Turnos!$A$5:$H$20,8,FALSE),0)</f>
        <v/>
      </c>
    </row>
    <row r="16">
      <c r="A16" s="10" t="n"/>
      <c r="B16" s="17" t="n"/>
      <c r="C16" s="17" t="n"/>
      <c r="D16" s="17" t="n"/>
      <c r="E16" s="17" t="n"/>
      <c r="F16" s="17" t="n"/>
      <c r="G16" s="17" t="n"/>
      <c r="H16" s="17" t="n"/>
      <c r="I16" s="18">
        <f>SUM(N16:T16)</f>
        <v/>
      </c>
      <c r="J16" s="19">
        <f>IFERROR(VLOOKUP($G$2,Límites!$A$2:$B$6,2,FALSE),"")</f>
        <v/>
      </c>
      <c r="K16" s="18">
        <f>IF(A16="","",MAX(0,I16-J16))</f>
        <v/>
      </c>
      <c r="L16" s="20">
        <f>IF(A16="","",TRIM(IF(COUNTIF(B16:H16,"D")+COUNTIF(B16:H16,"V")+COUNTIF(B16:H16,"F")=0,"Sin descanso (art. 69). ","")&amp;IF(COUNTIF(N16:T16,"&gt;12")&gt;0,"Más de 12 h en un día (art. 68). ","")&amp;IF(SUMPRODUCT(--(N16:T16&gt;V16:AB16))&gt;0,"Un turno supera el máximo diario de su tipo (art. 61). ","")&amp;IF(K16&gt;12,"Exceso mayor a 12 h semanales. ","")&amp;IF(COUNTIF(B16:H16,"N")&gt;0,"","")))</f>
        <v/>
      </c>
      <c r="N16" s="21">
        <f>IF(B16="",0,IFERROR(VLOOKUP(B16,Turnos!$A$5:$H$20,7,FALSE),0))</f>
        <v/>
      </c>
      <c r="O16" s="21">
        <f>IF(C16="",0,IFERROR(VLOOKUP(C16,Turnos!$A$5:$H$20,7,FALSE),0))</f>
        <v/>
      </c>
      <c r="P16" s="21">
        <f>IF(D16="",0,IFERROR(VLOOKUP(D16,Turnos!$A$5:$H$20,7,FALSE),0))</f>
        <v/>
      </c>
      <c r="Q16" s="21">
        <f>IF(E16="",0,IFERROR(VLOOKUP(E16,Turnos!$A$5:$H$20,7,FALSE),0))</f>
        <v/>
      </c>
      <c r="R16" s="21">
        <f>IF(F16="",0,IFERROR(VLOOKUP(F16,Turnos!$A$5:$H$20,7,FALSE),0))</f>
        <v/>
      </c>
      <c r="S16" s="21">
        <f>IF(G16="",0,IFERROR(VLOOKUP(G16,Turnos!$A$5:$H$20,7,FALSE),0))</f>
        <v/>
      </c>
      <c r="T16" s="21">
        <f>IF(H16="",0,IFERROR(VLOOKUP(H16,Turnos!$A$5:$H$20,7,FALSE),0))</f>
        <v/>
      </c>
      <c r="V16" s="16">
        <f>IFERROR(VLOOKUP(B16,Turnos!$A$5:$H$20,8,FALSE),0)</f>
        <v/>
      </c>
      <c r="W16" s="16">
        <f>IFERROR(VLOOKUP(C16,Turnos!$A$5:$H$20,8,FALSE),0)</f>
        <v/>
      </c>
      <c r="X16" s="16">
        <f>IFERROR(VLOOKUP(D16,Turnos!$A$5:$H$20,8,FALSE),0)</f>
        <v/>
      </c>
      <c r="Y16" s="16">
        <f>IFERROR(VLOOKUP(E16,Turnos!$A$5:$H$20,8,FALSE),0)</f>
        <v/>
      </c>
      <c r="Z16" s="16">
        <f>IFERROR(VLOOKUP(F16,Turnos!$A$5:$H$20,8,FALSE),0)</f>
        <v/>
      </c>
      <c r="AA16" s="16">
        <f>IFERROR(VLOOKUP(G16,Turnos!$A$5:$H$20,8,FALSE),0)</f>
        <v/>
      </c>
      <c r="AB16" s="16">
        <f>IFERROR(VLOOKUP(H16,Turnos!$A$5:$H$20,8,FALSE),0)</f>
        <v/>
      </c>
    </row>
    <row r="17">
      <c r="A17" s="10" t="n"/>
      <c r="B17" s="17" t="n"/>
      <c r="C17" s="17" t="n"/>
      <c r="D17" s="17" t="n"/>
      <c r="E17" s="17" t="n"/>
      <c r="F17" s="17" t="n"/>
      <c r="G17" s="17" t="n"/>
      <c r="H17" s="17" t="n"/>
      <c r="I17" s="18">
        <f>SUM(N17:T17)</f>
        <v/>
      </c>
      <c r="J17" s="19">
        <f>IFERROR(VLOOKUP($G$2,Límites!$A$2:$B$6,2,FALSE),"")</f>
        <v/>
      </c>
      <c r="K17" s="18">
        <f>IF(A17="","",MAX(0,I17-J17))</f>
        <v/>
      </c>
      <c r="L17" s="20">
        <f>IF(A17="","",TRIM(IF(COUNTIF(B17:H17,"D")+COUNTIF(B17:H17,"V")+COUNTIF(B17:H17,"F")=0,"Sin descanso (art. 69). ","")&amp;IF(COUNTIF(N17:T17,"&gt;12")&gt;0,"Más de 12 h en un día (art. 68). ","")&amp;IF(SUMPRODUCT(--(N17:T17&gt;V17:AB17))&gt;0,"Un turno supera el máximo diario de su tipo (art. 61). ","")&amp;IF(K17&gt;12,"Exceso mayor a 12 h semanales. ","")&amp;IF(COUNTIF(B17:H17,"N")&gt;0,"","")))</f>
        <v/>
      </c>
      <c r="N17" s="21">
        <f>IF(B17="",0,IFERROR(VLOOKUP(B17,Turnos!$A$5:$H$20,7,FALSE),0))</f>
        <v/>
      </c>
      <c r="O17" s="21">
        <f>IF(C17="",0,IFERROR(VLOOKUP(C17,Turnos!$A$5:$H$20,7,FALSE),0))</f>
        <v/>
      </c>
      <c r="P17" s="21">
        <f>IF(D17="",0,IFERROR(VLOOKUP(D17,Turnos!$A$5:$H$20,7,FALSE),0))</f>
        <v/>
      </c>
      <c r="Q17" s="21">
        <f>IF(E17="",0,IFERROR(VLOOKUP(E17,Turnos!$A$5:$H$20,7,FALSE),0))</f>
        <v/>
      </c>
      <c r="R17" s="21">
        <f>IF(F17="",0,IFERROR(VLOOKUP(F17,Turnos!$A$5:$H$20,7,FALSE),0))</f>
        <v/>
      </c>
      <c r="S17" s="21">
        <f>IF(G17="",0,IFERROR(VLOOKUP(G17,Turnos!$A$5:$H$20,7,FALSE),0))</f>
        <v/>
      </c>
      <c r="T17" s="21">
        <f>IF(H17="",0,IFERROR(VLOOKUP(H17,Turnos!$A$5:$H$20,7,FALSE),0))</f>
        <v/>
      </c>
      <c r="V17" s="16">
        <f>IFERROR(VLOOKUP(B17,Turnos!$A$5:$H$20,8,FALSE),0)</f>
        <v/>
      </c>
      <c r="W17" s="16">
        <f>IFERROR(VLOOKUP(C17,Turnos!$A$5:$H$20,8,FALSE),0)</f>
        <v/>
      </c>
      <c r="X17" s="16">
        <f>IFERROR(VLOOKUP(D17,Turnos!$A$5:$H$20,8,FALSE),0)</f>
        <v/>
      </c>
      <c r="Y17" s="16">
        <f>IFERROR(VLOOKUP(E17,Turnos!$A$5:$H$20,8,FALSE),0)</f>
        <v/>
      </c>
      <c r="Z17" s="16">
        <f>IFERROR(VLOOKUP(F17,Turnos!$A$5:$H$20,8,FALSE),0)</f>
        <v/>
      </c>
      <c r="AA17" s="16">
        <f>IFERROR(VLOOKUP(G17,Turnos!$A$5:$H$20,8,FALSE),0)</f>
        <v/>
      </c>
      <c r="AB17" s="16">
        <f>IFERROR(VLOOKUP(H17,Turnos!$A$5:$H$20,8,FALSE),0)</f>
        <v/>
      </c>
    </row>
    <row r="18">
      <c r="A18" s="10" t="n"/>
      <c r="B18" s="17" t="n"/>
      <c r="C18" s="17" t="n"/>
      <c r="D18" s="17" t="n"/>
      <c r="E18" s="17" t="n"/>
      <c r="F18" s="17" t="n"/>
      <c r="G18" s="17" t="n"/>
      <c r="H18" s="17" t="n"/>
      <c r="I18" s="18">
        <f>SUM(N18:T18)</f>
        <v/>
      </c>
      <c r="J18" s="19">
        <f>IFERROR(VLOOKUP($G$2,Límites!$A$2:$B$6,2,FALSE),"")</f>
        <v/>
      </c>
      <c r="K18" s="18">
        <f>IF(A18="","",MAX(0,I18-J18))</f>
        <v/>
      </c>
      <c r="L18" s="20">
        <f>IF(A18="","",TRIM(IF(COUNTIF(B18:H18,"D")+COUNTIF(B18:H18,"V")+COUNTIF(B18:H18,"F")=0,"Sin descanso (art. 69). ","")&amp;IF(COUNTIF(N18:T18,"&gt;12")&gt;0,"Más de 12 h en un día (art. 68). ","")&amp;IF(SUMPRODUCT(--(N18:T18&gt;V18:AB18))&gt;0,"Un turno supera el máximo diario de su tipo (art. 61). ","")&amp;IF(K18&gt;12,"Exceso mayor a 12 h semanales. ","")&amp;IF(COUNTIF(B18:H18,"N")&gt;0,"","")))</f>
        <v/>
      </c>
      <c r="N18" s="21">
        <f>IF(B18="",0,IFERROR(VLOOKUP(B18,Turnos!$A$5:$H$20,7,FALSE),0))</f>
        <v/>
      </c>
      <c r="O18" s="21">
        <f>IF(C18="",0,IFERROR(VLOOKUP(C18,Turnos!$A$5:$H$20,7,FALSE),0))</f>
        <v/>
      </c>
      <c r="P18" s="21">
        <f>IF(D18="",0,IFERROR(VLOOKUP(D18,Turnos!$A$5:$H$20,7,FALSE),0))</f>
        <v/>
      </c>
      <c r="Q18" s="21">
        <f>IF(E18="",0,IFERROR(VLOOKUP(E18,Turnos!$A$5:$H$20,7,FALSE),0))</f>
        <v/>
      </c>
      <c r="R18" s="21">
        <f>IF(F18="",0,IFERROR(VLOOKUP(F18,Turnos!$A$5:$H$20,7,FALSE),0))</f>
        <v/>
      </c>
      <c r="S18" s="21">
        <f>IF(G18="",0,IFERROR(VLOOKUP(G18,Turnos!$A$5:$H$20,7,FALSE),0))</f>
        <v/>
      </c>
      <c r="T18" s="21">
        <f>IF(H18="",0,IFERROR(VLOOKUP(H18,Turnos!$A$5:$H$20,7,FALSE),0))</f>
        <v/>
      </c>
      <c r="V18" s="16">
        <f>IFERROR(VLOOKUP(B18,Turnos!$A$5:$H$20,8,FALSE),0)</f>
        <v/>
      </c>
      <c r="W18" s="16">
        <f>IFERROR(VLOOKUP(C18,Turnos!$A$5:$H$20,8,FALSE),0)</f>
        <v/>
      </c>
      <c r="X18" s="16">
        <f>IFERROR(VLOOKUP(D18,Turnos!$A$5:$H$20,8,FALSE),0)</f>
        <v/>
      </c>
      <c r="Y18" s="16">
        <f>IFERROR(VLOOKUP(E18,Turnos!$A$5:$H$20,8,FALSE),0)</f>
        <v/>
      </c>
      <c r="Z18" s="16">
        <f>IFERROR(VLOOKUP(F18,Turnos!$A$5:$H$20,8,FALSE),0)</f>
        <v/>
      </c>
      <c r="AA18" s="16">
        <f>IFERROR(VLOOKUP(G18,Turnos!$A$5:$H$20,8,FALSE),0)</f>
        <v/>
      </c>
      <c r="AB18" s="16">
        <f>IFERROR(VLOOKUP(H18,Turnos!$A$5:$H$20,8,FALSE),0)</f>
        <v/>
      </c>
    </row>
    <row r="19">
      <c r="A19" s="10" t="n"/>
      <c r="B19" s="17" t="n"/>
      <c r="C19" s="17" t="n"/>
      <c r="D19" s="17" t="n"/>
      <c r="E19" s="17" t="n"/>
      <c r="F19" s="17" t="n"/>
      <c r="G19" s="17" t="n"/>
      <c r="H19" s="17" t="n"/>
      <c r="I19" s="18">
        <f>SUM(N19:T19)</f>
        <v/>
      </c>
      <c r="J19" s="19">
        <f>IFERROR(VLOOKUP($G$2,Límites!$A$2:$B$6,2,FALSE),"")</f>
        <v/>
      </c>
      <c r="K19" s="18">
        <f>IF(A19="","",MAX(0,I19-J19))</f>
        <v/>
      </c>
      <c r="L19" s="20">
        <f>IF(A19="","",TRIM(IF(COUNTIF(B19:H19,"D")+COUNTIF(B19:H19,"V")+COUNTIF(B19:H19,"F")=0,"Sin descanso (art. 69). ","")&amp;IF(COUNTIF(N19:T19,"&gt;12")&gt;0,"Más de 12 h en un día (art. 68). ","")&amp;IF(SUMPRODUCT(--(N19:T19&gt;V19:AB19))&gt;0,"Un turno supera el máximo diario de su tipo (art. 61). ","")&amp;IF(K19&gt;12,"Exceso mayor a 12 h semanales. ","")&amp;IF(COUNTIF(B19:H19,"N")&gt;0,"","")))</f>
        <v/>
      </c>
      <c r="N19" s="21">
        <f>IF(B19="",0,IFERROR(VLOOKUP(B19,Turnos!$A$5:$H$20,7,FALSE),0))</f>
        <v/>
      </c>
      <c r="O19" s="21">
        <f>IF(C19="",0,IFERROR(VLOOKUP(C19,Turnos!$A$5:$H$20,7,FALSE),0))</f>
        <v/>
      </c>
      <c r="P19" s="21">
        <f>IF(D19="",0,IFERROR(VLOOKUP(D19,Turnos!$A$5:$H$20,7,FALSE),0))</f>
        <v/>
      </c>
      <c r="Q19" s="21">
        <f>IF(E19="",0,IFERROR(VLOOKUP(E19,Turnos!$A$5:$H$20,7,FALSE),0))</f>
        <v/>
      </c>
      <c r="R19" s="21">
        <f>IF(F19="",0,IFERROR(VLOOKUP(F19,Turnos!$A$5:$H$20,7,FALSE),0))</f>
        <v/>
      </c>
      <c r="S19" s="21">
        <f>IF(G19="",0,IFERROR(VLOOKUP(G19,Turnos!$A$5:$H$20,7,FALSE),0))</f>
        <v/>
      </c>
      <c r="T19" s="21">
        <f>IF(H19="",0,IFERROR(VLOOKUP(H19,Turnos!$A$5:$H$20,7,FALSE),0))</f>
        <v/>
      </c>
      <c r="V19" s="16">
        <f>IFERROR(VLOOKUP(B19,Turnos!$A$5:$H$20,8,FALSE),0)</f>
        <v/>
      </c>
      <c r="W19" s="16">
        <f>IFERROR(VLOOKUP(C19,Turnos!$A$5:$H$20,8,FALSE),0)</f>
        <v/>
      </c>
      <c r="X19" s="16">
        <f>IFERROR(VLOOKUP(D19,Turnos!$A$5:$H$20,8,FALSE),0)</f>
        <v/>
      </c>
      <c r="Y19" s="16">
        <f>IFERROR(VLOOKUP(E19,Turnos!$A$5:$H$20,8,FALSE),0)</f>
        <v/>
      </c>
      <c r="Z19" s="16">
        <f>IFERROR(VLOOKUP(F19,Turnos!$A$5:$H$20,8,FALSE),0)</f>
        <v/>
      </c>
      <c r="AA19" s="16">
        <f>IFERROR(VLOOKUP(G19,Turnos!$A$5:$H$20,8,FALSE),0)</f>
        <v/>
      </c>
      <c r="AB19" s="16">
        <f>IFERROR(VLOOKUP(H19,Turnos!$A$5:$H$20,8,FALSE),0)</f>
        <v/>
      </c>
    </row>
    <row r="21">
      <c r="A21" s="16" t="inlineStr">
        <is>
          <t>Claves: las de la hoja «Turnos» · D descanso · V vacaciones · F falta. Plantilla de ChecaDía · checadia.com/recursos/plantilla-horarios-turnos</t>
        </is>
      </c>
    </row>
  </sheetData>
  <conditionalFormatting sqref="K5:K19">
    <cfRule type="expression" priority="1" dxfId="0">
      <formula>AND(ISNUMBER(K5),K5&gt;0)</formula>
    </cfRule>
  </conditionalFormatting>
  <conditionalFormatting sqref="L5:L19">
    <cfRule type="expression" priority="2" dxfId="1">
      <formula>LEN(L5)&gt;0</formula>
    </cfRule>
  </conditionalFormatting>
  <dataValidations count="2">
    <dataValidation sqref="G2" showDropDown="0" showInputMessage="0" showErrorMessage="0" allowBlank="0" type="list">
      <formula1>"2026,2027,2028,2029,2030"</formula1>
    </dataValidation>
    <dataValidation sqref="B5:H19" showDropDown="0" showInputMessage="0" showErrorMessage="0" allowBlank="1" type="list">
      <formula1>=Turnos!$A$5:$A$20</formula1>
    </dataValidation>
  </dataValidations>
  <pageMargins left="0.75" right="0.75" top="1" bottom="1" header="0.5" footer="0.5"/>
  <pageSetup orientation="landscape" fitToHeight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7" t="inlineStr">
        <is>
          <t>Resumen de 4 semanas</t>
        </is>
      </c>
    </row>
    <row r="3">
      <c r="A3" s="23" t="inlineStr">
        <is>
          <t>Persona</t>
        </is>
      </c>
      <c r="B3" s="23" t="inlineStr">
        <is>
          <t>Semana 1 (h)</t>
        </is>
      </c>
      <c r="C3" s="23" t="inlineStr">
        <is>
          <t>Semana 2 (h)</t>
        </is>
      </c>
      <c r="D3" s="23" t="inlineStr">
        <is>
          <t>Semana 3 (h)</t>
        </is>
      </c>
      <c r="E3" s="23" t="inlineStr">
        <is>
          <t>Semana 4 (h)</t>
        </is>
      </c>
      <c r="F3" s="23" t="inlineStr">
        <is>
          <t>Total (h)</t>
        </is>
      </c>
      <c r="G3" s="23" t="inlineStr">
        <is>
          <t>Exceso total (h)</t>
        </is>
      </c>
    </row>
    <row r="4">
      <c r="A4" s="24">
        <f>'Semana 1'!A5&amp;""</f>
        <v/>
      </c>
      <c r="B4" s="25">
        <f>IF($A4="","",'Semana 1'!I5)</f>
        <v/>
      </c>
      <c r="C4" s="25">
        <f>IF($A4="","",'Semana 2'!I5)</f>
        <v/>
      </c>
      <c r="D4" s="25">
        <f>IF($A4="","",'Semana 3'!I5)</f>
        <v/>
      </c>
      <c r="E4" s="25">
        <f>IF($A4="","",'Semana 4'!I5)</f>
        <v/>
      </c>
      <c r="F4" s="26">
        <f>IF($A4="","",SUM(B4:E4))</f>
        <v/>
      </c>
      <c r="G4" s="26">
        <f>IF($A4="","",SUM('Semana 1'!K5,'Semana 2'!K5,'Semana 3'!K5,'Semana 4'!K5))</f>
        <v/>
      </c>
    </row>
    <row r="5">
      <c r="A5" s="24">
        <f>'Semana 1'!A6&amp;""</f>
        <v/>
      </c>
      <c r="B5" s="25">
        <f>IF($A5="","",'Semana 1'!I6)</f>
        <v/>
      </c>
      <c r="C5" s="25">
        <f>IF($A5="","",'Semana 2'!I6)</f>
        <v/>
      </c>
      <c r="D5" s="25">
        <f>IF($A5="","",'Semana 3'!I6)</f>
        <v/>
      </c>
      <c r="E5" s="25">
        <f>IF($A5="","",'Semana 4'!I6)</f>
        <v/>
      </c>
      <c r="F5" s="26">
        <f>IF($A5="","",SUM(B5:E5))</f>
        <v/>
      </c>
      <c r="G5" s="26">
        <f>IF($A5="","",SUM('Semana 1'!K6,'Semana 2'!K6,'Semana 3'!K6,'Semana 4'!K6))</f>
        <v/>
      </c>
    </row>
    <row r="6">
      <c r="A6" s="24">
        <f>'Semana 1'!A7&amp;""</f>
        <v/>
      </c>
      <c r="B6" s="25">
        <f>IF($A6="","",'Semana 1'!I7)</f>
        <v/>
      </c>
      <c r="C6" s="25">
        <f>IF($A6="","",'Semana 2'!I7)</f>
        <v/>
      </c>
      <c r="D6" s="25">
        <f>IF($A6="","",'Semana 3'!I7)</f>
        <v/>
      </c>
      <c r="E6" s="25">
        <f>IF($A6="","",'Semana 4'!I7)</f>
        <v/>
      </c>
      <c r="F6" s="26">
        <f>IF($A6="","",SUM(B6:E6))</f>
        <v/>
      </c>
      <c r="G6" s="26">
        <f>IF($A6="","",SUM('Semana 1'!K7,'Semana 2'!K7,'Semana 3'!K7,'Semana 4'!K7))</f>
        <v/>
      </c>
    </row>
    <row r="7">
      <c r="A7" s="24">
        <f>'Semana 1'!A8&amp;""</f>
        <v/>
      </c>
      <c r="B7" s="25">
        <f>IF($A7="","",'Semana 1'!I8)</f>
        <v/>
      </c>
      <c r="C7" s="25">
        <f>IF($A7="","",'Semana 2'!I8)</f>
        <v/>
      </c>
      <c r="D7" s="25">
        <f>IF($A7="","",'Semana 3'!I8)</f>
        <v/>
      </c>
      <c r="E7" s="25">
        <f>IF($A7="","",'Semana 4'!I8)</f>
        <v/>
      </c>
      <c r="F7" s="26">
        <f>IF($A7="","",SUM(B7:E7))</f>
        <v/>
      </c>
      <c r="G7" s="26">
        <f>IF($A7="","",SUM('Semana 1'!K8,'Semana 2'!K8,'Semana 3'!K8,'Semana 4'!K8))</f>
        <v/>
      </c>
    </row>
    <row r="8">
      <c r="A8" s="24">
        <f>'Semana 1'!A9&amp;""</f>
        <v/>
      </c>
      <c r="B8" s="25">
        <f>IF($A8="","",'Semana 1'!I9)</f>
        <v/>
      </c>
      <c r="C8" s="25">
        <f>IF($A8="","",'Semana 2'!I9)</f>
        <v/>
      </c>
      <c r="D8" s="25">
        <f>IF($A8="","",'Semana 3'!I9)</f>
        <v/>
      </c>
      <c r="E8" s="25">
        <f>IF($A8="","",'Semana 4'!I9)</f>
        <v/>
      </c>
      <c r="F8" s="26">
        <f>IF($A8="","",SUM(B8:E8))</f>
        <v/>
      </c>
      <c r="G8" s="26">
        <f>IF($A8="","",SUM('Semana 1'!K9,'Semana 2'!K9,'Semana 3'!K9,'Semana 4'!K9))</f>
        <v/>
      </c>
    </row>
    <row r="9">
      <c r="A9" s="24">
        <f>'Semana 1'!A10&amp;""</f>
        <v/>
      </c>
      <c r="B9" s="25">
        <f>IF($A9="","",'Semana 1'!I10)</f>
        <v/>
      </c>
      <c r="C9" s="25">
        <f>IF($A9="","",'Semana 2'!I10)</f>
        <v/>
      </c>
      <c r="D9" s="25">
        <f>IF($A9="","",'Semana 3'!I10)</f>
        <v/>
      </c>
      <c r="E9" s="25">
        <f>IF($A9="","",'Semana 4'!I10)</f>
        <v/>
      </c>
      <c r="F9" s="26">
        <f>IF($A9="","",SUM(B9:E9))</f>
        <v/>
      </c>
      <c r="G9" s="26">
        <f>IF($A9="","",SUM('Semana 1'!K10,'Semana 2'!K10,'Semana 3'!K10,'Semana 4'!K10))</f>
        <v/>
      </c>
    </row>
    <row r="10">
      <c r="A10" s="24">
        <f>'Semana 1'!A11&amp;""</f>
        <v/>
      </c>
      <c r="B10" s="25">
        <f>IF($A10="","",'Semana 1'!I11)</f>
        <v/>
      </c>
      <c r="C10" s="25">
        <f>IF($A10="","",'Semana 2'!I11)</f>
        <v/>
      </c>
      <c r="D10" s="25">
        <f>IF($A10="","",'Semana 3'!I11)</f>
        <v/>
      </c>
      <c r="E10" s="25">
        <f>IF($A10="","",'Semana 4'!I11)</f>
        <v/>
      </c>
      <c r="F10" s="26">
        <f>IF($A10="","",SUM(B10:E10))</f>
        <v/>
      </c>
      <c r="G10" s="26">
        <f>IF($A10="","",SUM('Semana 1'!K11,'Semana 2'!K11,'Semana 3'!K11,'Semana 4'!K11))</f>
        <v/>
      </c>
    </row>
    <row r="11">
      <c r="A11" s="24">
        <f>'Semana 1'!A12&amp;""</f>
        <v/>
      </c>
      <c r="B11" s="25">
        <f>IF($A11="","",'Semana 1'!I12)</f>
        <v/>
      </c>
      <c r="C11" s="25">
        <f>IF($A11="","",'Semana 2'!I12)</f>
        <v/>
      </c>
      <c r="D11" s="25">
        <f>IF($A11="","",'Semana 3'!I12)</f>
        <v/>
      </c>
      <c r="E11" s="25">
        <f>IF($A11="","",'Semana 4'!I12)</f>
        <v/>
      </c>
      <c r="F11" s="26">
        <f>IF($A11="","",SUM(B11:E11))</f>
        <v/>
      </c>
      <c r="G11" s="26">
        <f>IF($A11="","",SUM('Semana 1'!K12,'Semana 2'!K12,'Semana 3'!K12,'Semana 4'!K12))</f>
        <v/>
      </c>
    </row>
    <row r="12">
      <c r="A12" s="24">
        <f>'Semana 1'!A13&amp;""</f>
        <v/>
      </c>
      <c r="B12" s="25">
        <f>IF($A12="","",'Semana 1'!I13)</f>
        <v/>
      </c>
      <c r="C12" s="25">
        <f>IF($A12="","",'Semana 2'!I13)</f>
        <v/>
      </c>
      <c r="D12" s="25">
        <f>IF($A12="","",'Semana 3'!I13)</f>
        <v/>
      </c>
      <c r="E12" s="25">
        <f>IF($A12="","",'Semana 4'!I13)</f>
        <v/>
      </c>
      <c r="F12" s="26">
        <f>IF($A12="","",SUM(B12:E12))</f>
        <v/>
      </c>
      <c r="G12" s="26">
        <f>IF($A12="","",SUM('Semana 1'!K13,'Semana 2'!K13,'Semana 3'!K13,'Semana 4'!K13))</f>
        <v/>
      </c>
    </row>
    <row r="13">
      <c r="A13" s="24">
        <f>'Semana 1'!A14&amp;""</f>
        <v/>
      </c>
      <c r="B13" s="25">
        <f>IF($A13="","",'Semana 1'!I14)</f>
        <v/>
      </c>
      <c r="C13" s="25">
        <f>IF($A13="","",'Semana 2'!I14)</f>
        <v/>
      </c>
      <c r="D13" s="25">
        <f>IF($A13="","",'Semana 3'!I14)</f>
        <v/>
      </c>
      <c r="E13" s="25">
        <f>IF($A13="","",'Semana 4'!I14)</f>
        <v/>
      </c>
      <c r="F13" s="26">
        <f>IF($A13="","",SUM(B13:E13))</f>
        <v/>
      </c>
      <c r="G13" s="26">
        <f>IF($A13="","",SUM('Semana 1'!K14,'Semana 2'!K14,'Semana 3'!K14,'Semana 4'!K14))</f>
        <v/>
      </c>
    </row>
    <row r="14">
      <c r="A14" s="24">
        <f>'Semana 1'!A15&amp;""</f>
        <v/>
      </c>
      <c r="B14" s="25">
        <f>IF($A14="","",'Semana 1'!I15)</f>
        <v/>
      </c>
      <c r="C14" s="25">
        <f>IF($A14="","",'Semana 2'!I15)</f>
        <v/>
      </c>
      <c r="D14" s="25">
        <f>IF($A14="","",'Semana 3'!I15)</f>
        <v/>
      </c>
      <c r="E14" s="25">
        <f>IF($A14="","",'Semana 4'!I15)</f>
        <v/>
      </c>
      <c r="F14" s="26">
        <f>IF($A14="","",SUM(B14:E14))</f>
        <v/>
      </c>
      <c r="G14" s="26">
        <f>IF($A14="","",SUM('Semana 1'!K15,'Semana 2'!K15,'Semana 3'!K15,'Semana 4'!K15))</f>
        <v/>
      </c>
    </row>
    <row r="15">
      <c r="A15" s="24">
        <f>'Semana 1'!A16&amp;""</f>
        <v/>
      </c>
      <c r="B15" s="25">
        <f>IF($A15="","",'Semana 1'!I16)</f>
        <v/>
      </c>
      <c r="C15" s="25">
        <f>IF($A15="","",'Semana 2'!I16)</f>
        <v/>
      </c>
      <c r="D15" s="25">
        <f>IF($A15="","",'Semana 3'!I16)</f>
        <v/>
      </c>
      <c r="E15" s="25">
        <f>IF($A15="","",'Semana 4'!I16)</f>
        <v/>
      </c>
      <c r="F15" s="26">
        <f>IF($A15="","",SUM(B15:E15))</f>
        <v/>
      </c>
      <c r="G15" s="26">
        <f>IF($A15="","",SUM('Semana 1'!K16,'Semana 2'!K16,'Semana 3'!K16,'Semana 4'!K16))</f>
        <v/>
      </c>
    </row>
    <row r="16">
      <c r="A16" s="24">
        <f>'Semana 1'!A17&amp;""</f>
        <v/>
      </c>
      <c r="B16" s="25">
        <f>IF($A16="","",'Semana 1'!I17)</f>
        <v/>
      </c>
      <c r="C16" s="25">
        <f>IF($A16="","",'Semana 2'!I17)</f>
        <v/>
      </c>
      <c r="D16" s="25">
        <f>IF($A16="","",'Semana 3'!I17)</f>
        <v/>
      </c>
      <c r="E16" s="25">
        <f>IF($A16="","",'Semana 4'!I17)</f>
        <v/>
      </c>
      <c r="F16" s="26">
        <f>IF($A16="","",SUM(B16:E16))</f>
        <v/>
      </c>
      <c r="G16" s="26">
        <f>IF($A16="","",SUM('Semana 1'!K17,'Semana 2'!K17,'Semana 3'!K17,'Semana 4'!K17))</f>
        <v/>
      </c>
    </row>
    <row r="17">
      <c r="A17" s="24">
        <f>'Semana 1'!A18&amp;""</f>
        <v/>
      </c>
      <c r="B17" s="25">
        <f>IF($A17="","",'Semana 1'!I18)</f>
        <v/>
      </c>
      <c r="C17" s="25">
        <f>IF($A17="","",'Semana 2'!I18)</f>
        <v/>
      </c>
      <c r="D17" s="25">
        <f>IF($A17="","",'Semana 3'!I18)</f>
        <v/>
      </c>
      <c r="E17" s="25">
        <f>IF($A17="","",'Semana 4'!I18)</f>
        <v/>
      </c>
      <c r="F17" s="26">
        <f>IF($A17="","",SUM(B17:E17))</f>
        <v/>
      </c>
      <c r="G17" s="26">
        <f>IF($A17="","",SUM('Semana 1'!K18,'Semana 2'!K18,'Semana 3'!K18,'Semana 4'!K18))</f>
        <v/>
      </c>
    </row>
    <row r="18">
      <c r="A18" s="24">
        <f>'Semana 1'!A19&amp;""</f>
        <v/>
      </c>
      <c r="B18" s="25">
        <f>IF($A18="","",'Semana 1'!I19)</f>
        <v/>
      </c>
      <c r="C18" s="25">
        <f>IF($A18="","",'Semana 2'!I19)</f>
        <v/>
      </c>
      <c r="D18" s="25">
        <f>IF($A18="","",'Semana 3'!I19)</f>
        <v/>
      </c>
      <c r="E18" s="25">
        <f>IF($A18="","",'Semana 4'!I19)</f>
        <v/>
      </c>
      <c r="F18" s="26">
        <f>IF($A18="","",SUM(B18:E18))</f>
        <v/>
      </c>
      <c r="G18" s="26">
        <f>IF($A18="","",SUM('Semana 1'!K19,'Semana 2'!K19,'Semana 3'!K19,'Semana 4'!K19))</f>
        <v/>
      </c>
    </row>
    <row r="21">
      <c r="A21" s="16" t="inlineStr">
        <is>
          <t>El nombre de cada persona se toma de la hoja «Semana 1».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2026-10-28T12:38:02Z</dcterms:created>
  <dcterms:modified xmlns:dcterms="http://purl.org/dc/terms/" xmlns:xsi="http://www.w3.org/2001/XMLSchema-instance" xsi:type="dcterms:W3CDTF">2026-10-28T12:38:02Z</dcterms:modified>
</cp:coreProperties>
</file>